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rv\Desktop\LI-materiály\WS2526\"/>
    </mc:Choice>
  </mc:AlternateContent>
  <xr:revisionPtr revIDLastSave="0" documentId="13_ncr:1_{BBFB1A32-B036-482A-BFFF-3822764BE8AF}" xr6:coauthVersionLast="47" xr6:coauthVersionMax="47" xr10:uidLastSave="{00000000-0000-0000-0000-000000000000}"/>
  <bookViews>
    <workbookView xWindow="-108" yWindow="-108" windowWidth="23256" windowHeight="12456" activeTab="5" xr2:uid="{00000000-000D-0000-FFFF-FFFF00000000}"/>
  </bookViews>
  <sheets>
    <sheet name="Males" sheetId="1" r:id="rId1"/>
    <sheet name="Females" sheetId="2" r:id="rId2"/>
    <sheet name="Unisex" sheetId="3" r:id="rId3"/>
    <sheet name="HW1-Part 1" sheetId="6" r:id="rId4"/>
    <sheet name="HW1-Part 3-Graphs" sheetId="4" r:id="rId5"/>
    <sheet name="HW1-Part 5" sheetId="7" r:id="rId6"/>
  </sheets>
  <definedNames>
    <definedName name="_xlnm.Print_Titles" localSheetId="1">Females!$1:$3</definedName>
    <definedName name="_xlnm.Print_Titles" localSheetId="5">'HW1-Part 5'!$1:$3</definedName>
    <definedName name="_xlnm.Print_Titles" localSheetId="0">Males!$1:$3</definedName>
    <definedName name="_xlnm.Print_Titles" localSheetId="2">Unisex!$1:$3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5" i="7" l="1"/>
  <c r="O26" i="7"/>
  <c r="O27" i="7"/>
  <c r="O28" i="7"/>
  <c r="O29" i="7"/>
  <c r="O30" i="7"/>
  <c r="O31" i="7"/>
  <c r="O32" i="7"/>
  <c r="O33" i="7"/>
  <c r="P33" i="7" s="1"/>
  <c r="O34" i="7"/>
  <c r="O35" i="7"/>
  <c r="P35" i="7" s="1"/>
  <c r="O36" i="7"/>
  <c r="P36" i="7" s="1"/>
  <c r="O37" i="7"/>
  <c r="P37" i="7" s="1"/>
  <c r="O38" i="7"/>
  <c r="P38" i="7" s="1"/>
  <c r="O39" i="7"/>
  <c r="P39" i="7" s="1"/>
  <c r="O40" i="7"/>
  <c r="P40" i="7" s="1"/>
  <c r="O41" i="7"/>
  <c r="O42" i="7"/>
  <c r="O43" i="7"/>
  <c r="P43" i="7" s="1"/>
  <c r="O44" i="7"/>
  <c r="O45" i="7"/>
  <c r="O46" i="7"/>
  <c r="O47" i="7"/>
  <c r="O48" i="7"/>
  <c r="O49" i="7"/>
  <c r="O50" i="7"/>
  <c r="P50" i="7" s="1"/>
  <c r="O51" i="7"/>
  <c r="P51" i="7" s="1"/>
  <c r="O52" i="7"/>
  <c r="P52" i="7" s="1"/>
  <c r="O53" i="7"/>
  <c r="P53" i="7" s="1"/>
  <c r="O54" i="7"/>
  <c r="O55" i="7"/>
  <c r="P55" i="7" s="1"/>
  <c r="O56" i="7"/>
  <c r="P56" i="7" s="1"/>
  <c r="O57" i="7"/>
  <c r="O58" i="7"/>
  <c r="O59" i="7"/>
  <c r="O60" i="7"/>
  <c r="O61" i="7"/>
  <c r="O62" i="7"/>
  <c r="O63" i="7"/>
  <c r="O64" i="7"/>
  <c r="O65" i="7"/>
  <c r="P65" i="7" s="1"/>
  <c r="O66" i="7"/>
  <c r="O67" i="7"/>
  <c r="P67" i="7" s="1"/>
  <c r="O68" i="7"/>
  <c r="P68" i="7" s="1"/>
  <c r="O69" i="7"/>
  <c r="P69" i="7" s="1"/>
  <c r="O70" i="7"/>
  <c r="P70" i="7" s="1"/>
  <c r="O71" i="7"/>
  <c r="P71" i="7" s="1"/>
  <c r="O72" i="7"/>
  <c r="P72" i="7" s="1"/>
  <c r="O73" i="7"/>
  <c r="O74" i="7"/>
  <c r="O75" i="7"/>
  <c r="P75" i="7" s="1"/>
  <c r="O76" i="7"/>
  <c r="O77" i="7"/>
  <c r="O78" i="7"/>
  <c r="O79" i="7"/>
  <c r="O80" i="7"/>
  <c r="O81" i="7"/>
  <c r="O82" i="7"/>
  <c r="P82" i="7" s="1"/>
  <c r="O83" i="7"/>
  <c r="P83" i="7" s="1"/>
  <c r="O84" i="7"/>
  <c r="P84" i="7" s="1"/>
  <c r="O24" i="7"/>
  <c r="P27" i="7"/>
  <c r="P31" i="7"/>
  <c r="P32" i="7"/>
  <c r="P47" i="7"/>
  <c r="P48" i="7"/>
  <c r="P59" i="7"/>
  <c r="P63" i="7"/>
  <c r="P64" i="7"/>
  <c r="P79" i="7"/>
  <c r="P80" i="7"/>
  <c r="K5" i="7"/>
  <c r="K6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54" i="7"/>
  <c r="K55" i="7"/>
  <c r="K56" i="7"/>
  <c r="K57" i="7"/>
  <c r="K58" i="7"/>
  <c r="K59" i="7"/>
  <c r="K60" i="7"/>
  <c r="K61" i="7"/>
  <c r="K62" i="7"/>
  <c r="K63" i="7"/>
  <c r="K64" i="7"/>
  <c r="K65" i="7"/>
  <c r="K66" i="7"/>
  <c r="K67" i="7"/>
  <c r="K68" i="7"/>
  <c r="K69" i="7"/>
  <c r="K70" i="7"/>
  <c r="K71" i="7"/>
  <c r="K72" i="7"/>
  <c r="K73" i="7"/>
  <c r="K74" i="7"/>
  <c r="K75" i="7"/>
  <c r="K76" i="7"/>
  <c r="K77" i="7"/>
  <c r="K78" i="7"/>
  <c r="K79" i="7"/>
  <c r="K80" i="7"/>
  <c r="K81" i="7"/>
  <c r="K82" i="7"/>
  <c r="K83" i="7"/>
  <c r="K84" i="7"/>
  <c r="K85" i="7"/>
  <c r="K86" i="7"/>
  <c r="K87" i="7"/>
  <c r="K88" i="7"/>
  <c r="K89" i="7"/>
  <c r="K90" i="7"/>
  <c r="K91" i="7"/>
  <c r="K92" i="7"/>
  <c r="K93" i="7"/>
  <c r="K94" i="7"/>
  <c r="K95" i="7"/>
  <c r="K96" i="7"/>
  <c r="K97" i="7"/>
  <c r="K98" i="7"/>
  <c r="K99" i="7"/>
  <c r="K100" i="7"/>
  <c r="K101" i="7"/>
  <c r="K102" i="7"/>
  <c r="K103" i="7"/>
  <c r="K104" i="7"/>
  <c r="K105" i="7"/>
  <c r="K106" i="7"/>
  <c r="K107" i="7"/>
  <c r="K108" i="7"/>
  <c r="K109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K4" i="7"/>
  <c r="H4" i="7"/>
  <c r="R3" i="7"/>
  <c r="R2" i="7"/>
  <c r="E109" i="7"/>
  <c r="F109" i="7" s="1"/>
  <c r="D109" i="7"/>
  <c r="E108" i="7"/>
  <c r="D108" i="7"/>
  <c r="F108" i="7" s="1"/>
  <c r="G108" i="7" s="1"/>
  <c r="E107" i="7"/>
  <c r="D107" i="7"/>
  <c r="E106" i="7"/>
  <c r="D106" i="7"/>
  <c r="F106" i="7" s="1"/>
  <c r="E105" i="7"/>
  <c r="D105" i="7"/>
  <c r="E104" i="7"/>
  <c r="D104" i="7"/>
  <c r="F104" i="7" s="1"/>
  <c r="E103" i="7"/>
  <c r="D103" i="7"/>
  <c r="F103" i="7" s="1"/>
  <c r="E102" i="7"/>
  <c r="D102" i="7"/>
  <c r="E101" i="7"/>
  <c r="D101" i="7"/>
  <c r="E100" i="7"/>
  <c r="D100" i="7"/>
  <c r="F100" i="7" s="1"/>
  <c r="E99" i="7"/>
  <c r="D99" i="7"/>
  <c r="F99" i="7" s="1"/>
  <c r="B98" i="7" s="1"/>
  <c r="E98" i="7"/>
  <c r="D98" i="7"/>
  <c r="F98" i="7" s="1"/>
  <c r="E97" i="7"/>
  <c r="D97" i="7"/>
  <c r="E96" i="7"/>
  <c r="D96" i="7"/>
  <c r="F96" i="7" s="1"/>
  <c r="E95" i="7"/>
  <c r="D95" i="7"/>
  <c r="E94" i="7"/>
  <c r="D94" i="7"/>
  <c r="E93" i="7"/>
  <c r="D93" i="7"/>
  <c r="E92" i="7"/>
  <c r="D92" i="7"/>
  <c r="E91" i="7"/>
  <c r="D91" i="7"/>
  <c r="F91" i="7" s="1"/>
  <c r="E90" i="7"/>
  <c r="D90" i="7"/>
  <c r="E89" i="7"/>
  <c r="D89" i="7"/>
  <c r="E88" i="7"/>
  <c r="D88" i="7"/>
  <c r="F88" i="7" s="1"/>
  <c r="E87" i="7"/>
  <c r="D87" i="7"/>
  <c r="E86" i="7"/>
  <c r="D86" i="7"/>
  <c r="E85" i="7"/>
  <c r="D85" i="7"/>
  <c r="E84" i="7"/>
  <c r="D84" i="7"/>
  <c r="F84" i="7" s="1"/>
  <c r="E83" i="7"/>
  <c r="D83" i="7"/>
  <c r="F83" i="7" s="1"/>
  <c r="E82" i="7"/>
  <c r="D82" i="7"/>
  <c r="F82" i="7" s="1"/>
  <c r="P81" i="7"/>
  <c r="E81" i="7"/>
  <c r="D81" i="7"/>
  <c r="E80" i="7"/>
  <c r="D80" i="7"/>
  <c r="F80" i="7" s="1"/>
  <c r="E79" i="7"/>
  <c r="D79" i="7"/>
  <c r="F79" i="7" s="1"/>
  <c r="P78" i="7"/>
  <c r="E78" i="7"/>
  <c r="D78" i="7"/>
  <c r="P77" i="7"/>
  <c r="E77" i="7"/>
  <c r="D77" i="7"/>
  <c r="P76" i="7"/>
  <c r="E76" i="7"/>
  <c r="D76" i="7"/>
  <c r="E75" i="7"/>
  <c r="D75" i="7"/>
  <c r="F75" i="7" s="1"/>
  <c r="P74" i="7"/>
  <c r="E74" i="7"/>
  <c r="D74" i="7"/>
  <c r="F74" i="7" s="1"/>
  <c r="P73" i="7"/>
  <c r="E73" i="7"/>
  <c r="D73" i="7"/>
  <c r="E72" i="7"/>
  <c r="D72" i="7"/>
  <c r="F72" i="7" s="1"/>
  <c r="E71" i="7"/>
  <c r="D71" i="7"/>
  <c r="F71" i="7" s="1"/>
  <c r="E70" i="7"/>
  <c r="D70" i="7"/>
  <c r="E69" i="7"/>
  <c r="D69" i="7"/>
  <c r="E68" i="7"/>
  <c r="D68" i="7"/>
  <c r="E67" i="7"/>
  <c r="D67" i="7"/>
  <c r="F67" i="7" s="1"/>
  <c r="P66" i="7"/>
  <c r="E66" i="7"/>
  <c r="D66" i="7"/>
  <c r="F66" i="7" s="1"/>
  <c r="E65" i="7"/>
  <c r="D65" i="7"/>
  <c r="F65" i="7" s="1"/>
  <c r="E64" i="7"/>
  <c r="D64" i="7"/>
  <c r="E63" i="7"/>
  <c r="D63" i="7"/>
  <c r="F63" i="7" s="1"/>
  <c r="P62" i="7"/>
  <c r="E62" i="7"/>
  <c r="D62" i="7"/>
  <c r="F62" i="7" s="1"/>
  <c r="P61" i="7"/>
  <c r="E61" i="7"/>
  <c r="F61" i="7" s="1"/>
  <c r="D61" i="7"/>
  <c r="P60" i="7"/>
  <c r="E60" i="7"/>
  <c r="D60" i="7"/>
  <c r="E59" i="7"/>
  <c r="D59" i="7"/>
  <c r="F59" i="7" s="1"/>
  <c r="P58" i="7"/>
  <c r="E58" i="7"/>
  <c r="D58" i="7"/>
  <c r="F58" i="7" s="1"/>
  <c r="P57" i="7"/>
  <c r="E57" i="7"/>
  <c r="D57" i="7"/>
  <c r="E56" i="7"/>
  <c r="D56" i="7"/>
  <c r="E55" i="7"/>
  <c r="D55" i="7"/>
  <c r="P54" i="7"/>
  <c r="E54" i="7"/>
  <c r="F54" i="7" s="1"/>
  <c r="D54" i="7"/>
  <c r="E53" i="7"/>
  <c r="D53" i="7"/>
  <c r="F53" i="7" s="1"/>
  <c r="E52" i="7"/>
  <c r="D52" i="7"/>
  <c r="F52" i="7" s="1"/>
  <c r="E51" i="7"/>
  <c r="D51" i="7"/>
  <c r="E50" i="7"/>
  <c r="D50" i="7"/>
  <c r="F50" i="7" s="1"/>
  <c r="B49" i="7" s="1"/>
  <c r="P49" i="7"/>
  <c r="E49" i="7"/>
  <c r="D49" i="7"/>
  <c r="F49" i="7" s="1"/>
  <c r="E48" i="7"/>
  <c r="D48" i="7"/>
  <c r="F48" i="7" s="1"/>
  <c r="E47" i="7"/>
  <c r="D47" i="7"/>
  <c r="F47" i="7" s="1"/>
  <c r="P46" i="7"/>
  <c r="E46" i="7"/>
  <c r="D46" i="7"/>
  <c r="F46" i="7" s="1"/>
  <c r="B46" i="7" s="1"/>
  <c r="P45" i="7"/>
  <c r="E45" i="7"/>
  <c r="F45" i="7" s="1"/>
  <c r="D45" i="7"/>
  <c r="P44" i="7"/>
  <c r="E44" i="7"/>
  <c r="D44" i="7"/>
  <c r="E43" i="7"/>
  <c r="D43" i="7"/>
  <c r="F43" i="7" s="1"/>
  <c r="P42" i="7"/>
  <c r="E42" i="7"/>
  <c r="D42" i="7"/>
  <c r="F42" i="7" s="1"/>
  <c r="B42" i="7" s="1"/>
  <c r="P41" i="7"/>
  <c r="E41" i="7"/>
  <c r="D41" i="7"/>
  <c r="E40" i="7"/>
  <c r="D40" i="7"/>
  <c r="F40" i="7" s="1"/>
  <c r="E39" i="7"/>
  <c r="D39" i="7"/>
  <c r="F39" i="7" s="1"/>
  <c r="E38" i="7"/>
  <c r="D38" i="7"/>
  <c r="F38" i="7" s="1"/>
  <c r="E37" i="7"/>
  <c r="D37" i="7"/>
  <c r="E36" i="7"/>
  <c r="D36" i="7"/>
  <c r="F36" i="7" s="1"/>
  <c r="E35" i="7"/>
  <c r="D35" i="7"/>
  <c r="F35" i="7" s="1"/>
  <c r="P34" i="7"/>
  <c r="E34" i="7"/>
  <c r="D34" i="7"/>
  <c r="F34" i="7" s="1"/>
  <c r="E33" i="7"/>
  <c r="D33" i="7"/>
  <c r="E32" i="7"/>
  <c r="D32" i="7"/>
  <c r="E31" i="7"/>
  <c r="D31" i="7"/>
  <c r="F31" i="7" s="1"/>
  <c r="P30" i="7"/>
  <c r="E30" i="7"/>
  <c r="D30" i="7"/>
  <c r="F30" i="7" s="1"/>
  <c r="P29" i="7"/>
  <c r="E29" i="7"/>
  <c r="D29" i="7"/>
  <c r="P28" i="7"/>
  <c r="E28" i="7"/>
  <c r="D28" i="7"/>
  <c r="F28" i="7" s="1"/>
  <c r="E27" i="7"/>
  <c r="D27" i="7"/>
  <c r="F27" i="7" s="1"/>
  <c r="P26" i="7"/>
  <c r="E26" i="7"/>
  <c r="D26" i="7"/>
  <c r="F26" i="7" s="1"/>
  <c r="P25" i="7"/>
  <c r="E25" i="7"/>
  <c r="D25" i="7"/>
  <c r="P24" i="7"/>
  <c r="E24" i="7"/>
  <c r="D24" i="7"/>
  <c r="E23" i="7"/>
  <c r="D23" i="7"/>
  <c r="E22" i="7"/>
  <c r="D22" i="7"/>
  <c r="E21" i="7"/>
  <c r="D21" i="7"/>
  <c r="E20" i="7"/>
  <c r="D20" i="7"/>
  <c r="F20" i="7" s="1"/>
  <c r="E19" i="7"/>
  <c r="D19" i="7"/>
  <c r="F19" i="7" s="1"/>
  <c r="E18" i="7"/>
  <c r="D18" i="7"/>
  <c r="F18" i="7" s="1"/>
  <c r="E17" i="7"/>
  <c r="D17" i="7"/>
  <c r="F17" i="7" s="1"/>
  <c r="E16" i="7"/>
  <c r="D16" i="7"/>
  <c r="E15" i="7"/>
  <c r="D15" i="7"/>
  <c r="F15" i="7" s="1"/>
  <c r="E14" i="7"/>
  <c r="D14" i="7"/>
  <c r="F14" i="7" s="1"/>
  <c r="E13" i="7"/>
  <c r="D13" i="7"/>
  <c r="F13" i="7" s="1"/>
  <c r="E12" i="7"/>
  <c r="D12" i="7"/>
  <c r="F12" i="7" s="1"/>
  <c r="E11" i="7"/>
  <c r="D11" i="7"/>
  <c r="F11" i="7" s="1"/>
  <c r="E10" i="7"/>
  <c r="D10" i="7"/>
  <c r="E9" i="7"/>
  <c r="D9" i="7"/>
  <c r="F9" i="7" s="1"/>
  <c r="E8" i="7"/>
  <c r="D8" i="7"/>
  <c r="E7" i="7"/>
  <c r="D7" i="7"/>
  <c r="F7" i="7" s="1"/>
  <c r="E6" i="7"/>
  <c r="D6" i="7"/>
  <c r="F6" i="7" s="1"/>
  <c r="E5" i="7"/>
  <c r="D5" i="7"/>
  <c r="F5" i="7" s="1"/>
  <c r="E4" i="7"/>
  <c r="D4" i="7"/>
  <c r="F4" i="7" s="1"/>
  <c r="P3" i="7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0" i="6"/>
  <c r="J121" i="6"/>
  <c r="J122" i="6"/>
  <c r="J123" i="6"/>
  <c r="J124" i="6"/>
  <c r="J125" i="6"/>
  <c r="J126" i="6"/>
  <c r="J127" i="6"/>
  <c r="J128" i="6"/>
  <c r="J129" i="6"/>
  <c r="J130" i="6"/>
  <c r="J131" i="6"/>
  <c r="J132" i="6"/>
  <c r="J133" i="6"/>
  <c r="J134" i="6"/>
  <c r="J135" i="6"/>
  <c r="J136" i="6"/>
  <c r="J137" i="6"/>
  <c r="J138" i="6"/>
  <c r="J139" i="6"/>
  <c r="J140" i="6"/>
  <c r="J141" i="6"/>
  <c r="J142" i="6"/>
  <c r="J143" i="6"/>
  <c r="J144" i="6"/>
  <c r="J145" i="6"/>
  <c r="J146" i="6"/>
  <c r="J147" i="6"/>
  <c r="J148" i="6"/>
  <c r="J149" i="6"/>
  <c r="J150" i="6"/>
  <c r="J151" i="6"/>
  <c r="J152" i="6"/>
  <c r="J153" i="6"/>
  <c r="J154" i="6"/>
  <c r="J155" i="6"/>
  <c r="J156" i="6"/>
  <c r="J157" i="6"/>
  <c r="J158" i="6"/>
  <c r="J159" i="6"/>
  <c r="J160" i="6"/>
  <c r="J161" i="6"/>
  <c r="J162" i="6"/>
  <c r="J163" i="6"/>
  <c r="J164" i="6"/>
  <c r="J165" i="6"/>
  <c r="J166" i="6"/>
  <c r="J167" i="6"/>
  <c r="J168" i="6"/>
  <c r="J169" i="6"/>
  <c r="J170" i="6"/>
  <c r="J171" i="6"/>
  <c r="J172" i="6"/>
  <c r="J173" i="6"/>
  <c r="J174" i="6"/>
  <c r="J175" i="6"/>
  <c r="J176" i="6"/>
  <c r="J177" i="6"/>
  <c r="J178" i="6"/>
  <c r="J179" i="6"/>
  <c r="J180" i="6"/>
  <c r="J181" i="6"/>
  <c r="J182" i="6"/>
  <c r="J183" i="6"/>
  <c r="J184" i="6"/>
  <c r="J185" i="6"/>
  <c r="J186" i="6"/>
  <c r="J187" i="6"/>
  <c r="J188" i="6"/>
  <c r="J189" i="6"/>
  <c r="J190" i="6"/>
  <c r="J191" i="6"/>
  <c r="J192" i="6"/>
  <c r="J193" i="6"/>
  <c r="J194" i="6"/>
  <c r="J195" i="6"/>
  <c r="J196" i="6"/>
  <c r="J197" i="6"/>
  <c r="J198" i="6"/>
  <c r="J199" i="6"/>
  <c r="J200" i="6"/>
  <c r="J201" i="6"/>
  <c r="J202" i="6"/>
  <c r="J203" i="6"/>
  <c r="J204" i="6"/>
  <c r="J205" i="6"/>
  <c r="J206" i="6"/>
  <c r="J207" i="6"/>
  <c r="J208" i="6"/>
  <c r="J209" i="6"/>
  <c r="J210" i="6"/>
  <c r="J211" i="6"/>
  <c r="J212" i="6"/>
  <c r="J213" i="6"/>
  <c r="J214" i="6"/>
  <c r="J215" i="6"/>
  <c r="J216" i="6"/>
  <c r="J217" i="6"/>
  <c r="J218" i="6"/>
  <c r="J219" i="6"/>
  <c r="J220" i="6"/>
  <c r="J221" i="6"/>
  <c r="J222" i="6"/>
  <c r="J223" i="6"/>
  <c r="J224" i="6"/>
  <c r="J225" i="6"/>
  <c r="J226" i="6"/>
  <c r="J227" i="6"/>
  <c r="J228" i="6"/>
  <c r="J229" i="6"/>
  <c r="J230" i="6"/>
  <c r="J231" i="6"/>
  <c r="J232" i="6"/>
  <c r="J233" i="6"/>
  <c r="J234" i="6"/>
  <c r="J235" i="6"/>
  <c r="J236" i="6"/>
  <c r="J237" i="6"/>
  <c r="J238" i="6"/>
  <c r="J239" i="6"/>
  <c r="J240" i="6"/>
  <c r="J241" i="6"/>
  <c r="J242" i="6"/>
  <c r="J243" i="6"/>
  <c r="J244" i="6"/>
  <c r="J245" i="6"/>
  <c r="J246" i="6"/>
  <c r="J247" i="6"/>
  <c r="J248" i="6"/>
  <c r="J249" i="6"/>
  <c r="J250" i="6"/>
  <c r="J251" i="6"/>
  <c r="J252" i="6"/>
  <c r="J253" i="6"/>
  <c r="J254" i="6"/>
  <c r="J255" i="6"/>
  <c r="J256" i="6"/>
  <c r="J257" i="6"/>
  <c r="J258" i="6"/>
  <c r="J259" i="6"/>
  <c r="J260" i="6"/>
  <c r="J261" i="6"/>
  <c r="J262" i="6"/>
  <c r="J263" i="6"/>
  <c r="J264" i="6"/>
  <c r="J265" i="6"/>
  <c r="J266" i="6"/>
  <c r="J267" i="6"/>
  <c r="J268" i="6"/>
  <c r="J269" i="6"/>
  <c r="J270" i="6"/>
  <c r="J271" i="6"/>
  <c r="J272" i="6"/>
  <c r="J273" i="6"/>
  <c r="J274" i="6"/>
  <c r="J275" i="6"/>
  <c r="J276" i="6"/>
  <c r="J277" i="6"/>
  <c r="J278" i="6"/>
  <c r="J279" i="6"/>
  <c r="J280" i="6"/>
  <c r="J281" i="6"/>
  <c r="J282" i="6"/>
  <c r="J283" i="6"/>
  <c r="J284" i="6"/>
  <c r="J285" i="6"/>
  <c r="J286" i="6"/>
  <c r="J287" i="6"/>
  <c r="J288" i="6"/>
  <c r="J289" i="6"/>
  <c r="J290" i="6"/>
  <c r="J291" i="6"/>
  <c r="J292" i="6"/>
  <c r="J293" i="6"/>
  <c r="J294" i="6"/>
  <c r="J295" i="6"/>
  <c r="J296" i="6"/>
  <c r="J297" i="6"/>
  <c r="J298" i="6"/>
  <c r="J299" i="6"/>
  <c r="J300" i="6"/>
  <c r="J301" i="6"/>
  <c r="J302" i="6"/>
  <c r="J303" i="6"/>
  <c r="J304" i="6"/>
  <c r="J305" i="6"/>
  <c r="J306" i="6"/>
  <c r="J307" i="6"/>
  <c r="J308" i="6"/>
  <c r="J309" i="6"/>
  <c r="J310" i="6"/>
  <c r="J311" i="6"/>
  <c r="J312" i="6"/>
  <c r="J313" i="6"/>
  <c r="J314" i="6"/>
  <c r="J315" i="6"/>
  <c r="J316" i="6"/>
  <c r="J317" i="6"/>
  <c r="J318" i="6"/>
  <c r="J319" i="6"/>
  <c r="J320" i="6"/>
  <c r="J321" i="6"/>
  <c r="J322" i="6"/>
  <c r="J323" i="6"/>
  <c r="J324" i="6"/>
  <c r="J325" i="6"/>
  <c r="J326" i="6"/>
  <c r="J327" i="6"/>
  <c r="J328" i="6"/>
  <c r="J329" i="6"/>
  <c r="J330" i="6"/>
  <c r="J331" i="6"/>
  <c r="J332" i="6"/>
  <c r="J333" i="6"/>
  <c r="J334" i="6"/>
  <c r="J335" i="6"/>
  <c r="J336" i="6"/>
  <c r="J337" i="6"/>
  <c r="J338" i="6"/>
  <c r="J339" i="6"/>
  <c r="J340" i="6"/>
  <c r="J341" i="6"/>
  <c r="J342" i="6"/>
  <c r="J343" i="6"/>
  <c r="J344" i="6"/>
  <c r="J345" i="6"/>
  <c r="J346" i="6"/>
  <c r="J347" i="6"/>
  <c r="J348" i="6"/>
  <c r="J349" i="6"/>
  <c r="J350" i="6"/>
  <c r="J351" i="6"/>
  <c r="J352" i="6"/>
  <c r="J353" i="6"/>
  <c r="J354" i="6"/>
  <c r="J355" i="6"/>
  <c r="J356" i="6"/>
  <c r="J357" i="6"/>
  <c r="J358" i="6"/>
  <c r="J359" i="6"/>
  <c r="J360" i="6"/>
  <c r="J361" i="6"/>
  <c r="J362" i="6"/>
  <c r="J3" i="6"/>
  <c r="F44" i="6"/>
  <c r="F45" i="6"/>
  <c r="F60" i="6"/>
  <c r="F61" i="6"/>
  <c r="F76" i="6"/>
  <c r="F77" i="6"/>
  <c r="F92" i="6"/>
  <c r="F93" i="6"/>
  <c r="F108" i="6"/>
  <c r="F109" i="6"/>
  <c r="F124" i="6"/>
  <c r="F125" i="6"/>
  <c r="F130" i="6"/>
  <c r="F140" i="6"/>
  <c r="F141" i="6"/>
  <c r="F146" i="6"/>
  <c r="F156" i="6"/>
  <c r="F157" i="6"/>
  <c r="F158" i="6"/>
  <c r="F162" i="6"/>
  <c r="F172" i="6"/>
  <c r="F173" i="6"/>
  <c r="F174" i="6"/>
  <c r="F178" i="6"/>
  <c r="F188" i="6"/>
  <c r="F189" i="6"/>
  <c r="F190" i="6"/>
  <c r="F194" i="6"/>
  <c r="F204" i="6"/>
  <c r="F205" i="6"/>
  <c r="F206" i="6"/>
  <c r="F210" i="6"/>
  <c r="F220" i="6"/>
  <c r="F221" i="6"/>
  <c r="F222" i="6"/>
  <c r="F226" i="6"/>
  <c r="F236" i="6"/>
  <c r="F237" i="6"/>
  <c r="F238" i="6"/>
  <c r="F242" i="6"/>
  <c r="F252" i="6"/>
  <c r="F253" i="6"/>
  <c r="F254" i="6"/>
  <c r="F255" i="6"/>
  <c r="F258" i="6"/>
  <c r="F268" i="6"/>
  <c r="F269" i="6"/>
  <c r="F270" i="6"/>
  <c r="F271" i="6"/>
  <c r="F274" i="6"/>
  <c r="F276" i="6"/>
  <c r="F284" i="6"/>
  <c r="F285" i="6"/>
  <c r="F286" i="6"/>
  <c r="F287" i="6"/>
  <c r="F290" i="6"/>
  <c r="F292" i="6"/>
  <c r="F300" i="6"/>
  <c r="F301" i="6"/>
  <c r="F302" i="6"/>
  <c r="F303" i="6"/>
  <c r="F306" i="6"/>
  <c r="F308" i="6"/>
  <c r="F316" i="6"/>
  <c r="F317" i="6"/>
  <c r="F318" i="6"/>
  <c r="F319" i="6"/>
  <c r="F322" i="6"/>
  <c r="F324" i="6"/>
  <c r="F332" i="6"/>
  <c r="F333" i="6"/>
  <c r="F334" i="6"/>
  <c r="F335" i="6"/>
  <c r="F338" i="6"/>
  <c r="F340" i="6"/>
  <c r="F348" i="6"/>
  <c r="F349" i="6"/>
  <c r="F350" i="6"/>
  <c r="F351" i="6"/>
  <c r="F354" i="6"/>
  <c r="F356" i="6"/>
  <c r="G3" i="6"/>
  <c r="B5" i="6"/>
  <c r="B6" i="6" s="1"/>
  <c r="B7" i="6" s="1"/>
  <c r="F48" i="6" s="1"/>
  <c r="P3" i="3"/>
  <c r="N3" i="2"/>
  <c r="N3" i="1"/>
  <c r="I4" i="1" s="1"/>
  <c r="B5" i="1"/>
  <c r="F68" i="7" l="1"/>
  <c r="G67" i="7" s="1"/>
  <c r="C67" i="7" s="1"/>
  <c r="F70" i="7"/>
  <c r="F92" i="7"/>
  <c r="G91" i="7" s="1"/>
  <c r="F107" i="7"/>
  <c r="G107" i="7" s="1"/>
  <c r="C107" i="7" s="1"/>
  <c r="B87" i="7"/>
  <c r="F69" i="7"/>
  <c r="B69" i="7" s="1"/>
  <c r="F85" i="7"/>
  <c r="G84" i="7" s="1"/>
  <c r="G104" i="7"/>
  <c r="F55" i="7"/>
  <c r="G54" i="7" s="1"/>
  <c r="F73" i="7"/>
  <c r="B73" i="7" s="1"/>
  <c r="G66" i="7"/>
  <c r="F105" i="7"/>
  <c r="F8" i="7"/>
  <c r="F24" i="7"/>
  <c r="G24" i="7" s="1"/>
  <c r="F87" i="7"/>
  <c r="F95" i="7"/>
  <c r="G95" i="7" s="1"/>
  <c r="F102" i="7"/>
  <c r="G30" i="7"/>
  <c r="B91" i="7"/>
  <c r="B95" i="7"/>
  <c r="B38" i="7"/>
  <c r="G80" i="7"/>
  <c r="B83" i="7"/>
  <c r="B84" i="7"/>
  <c r="F37" i="7"/>
  <c r="G36" i="7" s="1"/>
  <c r="F93" i="7"/>
  <c r="F94" i="7"/>
  <c r="F41" i="7"/>
  <c r="G41" i="7" s="1"/>
  <c r="F77" i="7"/>
  <c r="F33" i="7"/>
  <c r="B33" i="7" s="1"/>
  <c r="B47" i="7"/>
  <c r="F89" i="7"/>
  <c r="F57" i="7"/>
  <c r="F23" i="7"/>
  <c r="B22" i="7" s="1"/>
  <c r="F51" i="7"/>
  <c r="F44" i="7"/>
  <c r="G43" i="7" s="1"/>
  <c r="F101" i="7"/>
  <c r="G62" i="7"/>
  <c r="F76" i="7"/>
  <c r="G75" i="7" s="1"/>
  <c r="F29" i="7"/>
  <c r="B29" i="7" s="1"/>
  <c r="G27" i="7"/>
  <c r="C27" i="7" s="1"/>
  <c r="B30" i="7"/>
  <c r="F25" i="7"/>
  <c r="B25" i="7" s="1"/>
  <c r="F64" i="7"/>
  <c r="B63" i="7" s="1"/>
  <c r="F81" i="7"/>
  <c r="B80" i="7" s="1"/>
  <c r="F97" i="7"/>
  <c r="G33" i="7"/>
  <c r="G61" i="7"/>
  <c r="B61" i="7"/>
  <c r="G82" i="7"/>
  <c r="C66" i="7"/>
  <c r="G7" i="7"/>
  <c r="B6" i="7"/>
  <c r="G34" i="7"/>
  <c r="B53" i="7"/>
  <c r="G65" i="7"/>
  <c r="G102" i="7"/>
  <c r="B102" i="7"/>
  <c r="B18" i="7"/>
  <c r="G58" i="7"/>
  <c r="B70" i="7"/>
  <c r="B99" i="7"/>
  <c r="B71" i="7"/>
  <c r="B62" i="7"/>
  <c r="G13" i="7"/>
  <c r="B12" i="7"/>
  <c r="G97" i="7"/>
  <c r="G98" i="7"/>
  <c r="G5" i="7"/>
  <c r="B4" i="7"/>
  <c r="G19" i="7"/>
  <c r="G74" i="7"/>
  <c r="G25" i="7"/>
  <c r="B24" i="7"/>
  <c r="G45" i="7"/>
  <c r="G71" i="7"/>
  <c r="G99" i="7"/>
  <c r="G39" i="7"/>
  <c r="G48" i="7"/>
  <c r="G26" i="7"/>
  <c r="B39" i="7"/>
  <c r="G49" i="7"/>
  <c r="B48" i="7"/>
  <c r="F78" i="7"/>
  <c r="B78" i="7" s="1"/>
  <c r="B94" i="7"/>
  <c r="G11" i="7"/>
  <c r="G12" i="7"/>
  <c r="G42" i="7"/>
  <c r="G47" i="7"/>
  <c r="G52" i="7"/>
  <c r="C108" i="7"/>
  <c r="B14" i="7"/>
  <c r="B35" i="7"/>
  <c r="B52" i="7"/>
  <c r="G53" i="7"/>
  <c r="G4" i="7"/>
  <c r="G40" i="7"/>
  <c r="G38" i="7"/>
  <c r="B65" i="7"/>
  <c r="B8" i="7"/>
  <c r="B26" i="7"/>
  <c r="G35" i="7"/>
  <c r="B34" i="7"/>
  <c r="G17" i="7"/>
  <c r="B100" i="7"/>
  <c r="G101" i="7"/>
  <c r="F21" i="7"/>
  <c r="F56" i="7"/>
  <c r="F60" i="7"/>
  <c r="B60" i="7" s="1"/>
  <c r="B79" i="7"/>
  <c r="G87" i="7"/>
  <c r="F90" i="7"/>
  <c r="B7" i="7"/>
  <c r="B74" i="7"/>
  <c r="G105" i="7"/>
  <c r="B104" i="7"/>
  <c r="G6" i="7"/>
  <c r="B5" i="7"/>
  <c r="G8" i="7"/>
  <c r="F10" i="7"/>
  <c r="F16" i="7"/>
  <c r="F32" i="7"/>
  <c r="G31" i="7" s="1"/>
  <c r="B45" i="7"/>
  <c r="G46" i="7"/>
  <c r="B58" i="7"/>
  <c r="B67" i="7"/>
  <c r="G14" i="7"/>
  <c r="B13" i="7"/>
  <c r="B19" i="7"/>
  <c r="G70" i="7"/>
  <c r="G79" i="7"/>
  <c r="B103" i="7"/>
  <c r="B105" i="7"/>
  <c r="G106" i="7"/>
  <c r="G18" i="7"/>
  <c r="B17" i="7"/>
  <c r="B27" i="7"/>
  <c r="B37" i="7"/>
  <c r="G103" i="7"/>
  <c r="G83" i="7"/>
  <c r="B82" i="7"/>
  <c r="B11" i="7"/>
  <c r="F22" i="7"/>
  <c r="B66" i="7"/>
  <c r="F86" i="7"/>
  <c r="B86" i="7" s="1"/>
  <c r="G100" i="7"/>
  <c r="L109" i="7"/>
  <c r="M109" i="7" s="1"/>
  <c r="G109" i="7"/>
  <c r="B108" i="7"/>
  <c r="B109" i="7"/>
  <c r="B107" i="7"/>
  <c r="F239" i="6"/>
  <c r="F223" i="6"/>
  <c r="F207" i="6"/>
  <c r="F191" i="6"/>
  <c r="F175" i="6"/>
  <c r="F159" i="6"/>
  <c r="F143" i="6"/>
  <c r="F127" i="6"/>
  <c r="F111" i="6"/>
  <c r="F95" i="6"/>
  <c r="F79" i="6"/>
  <c r="F63" i="6"/>
  <c r="F47" i="6"/>
  <c r="F142" i="6"/>
  <c r="F126" i="6"/>
  <c r="F110" i="6"/>
  <c r="F94" i="6"/>
  <c r="F78" i="6"/>
  <c r="F62" i="6"/>
  <c r="F46" i="6"/>
  <c r="F347" i="6"/>
  <c r="F331" i="6"/>
  <c r="F315" i="6"/>
  <c r="F299" i="6"/>
  <c r="F283" i="6"/>
  <c r="F267" i="6"/>
  <c r="F251" i="6"/>
  <c r="F235" i="6"/>
  <c r="F219" i="6"/>
  <c r="F203" i="6"/>
  <c r="F187" i="6"/>
  <c r="F171" i="6"/>
  <c r="F155" i="6"/>
  <c r="F139" i="6"/>
  <c r="F123" i="6"/>
  <c r="F107" i="6"/>
  <c r="F91" i="6"/>
  <c r="F75" i="6"/>
  <c r="F59" i="6"/>
  <c r="F43" i="6"/>
  <c r="F362" i="6"/>
  <c r="F346" i="6"/>
  <c r="F330" i="6"/>
  <c r="F314" i="6"/>
  <c r="F298" i="6"/>
  <c r="F282" i="6"/>
  <c r="F266" i="6"/>
  <c r="F250" i="6"/>
  <c r="F234" i="6"/>
  <c r="F218" i="6"/>
  <c r="F202" i="6"/>
  <c r="F186" i="6"/>
  <c r="F170" i="6"/>
  <c r="F154" i="6"/>
  <c r="F138" i="6"/>
  <c r="F122" i="6"/>
  <c r="F106" i="6"/>
  <c r="F90" i="6"/>
  <c r="F74" i="6"/>
  <c r="F58" i="6"/>
  <c r="F42" i="6"/>
  <c r="F361" i="6"/>
  <c r="F345" i="6"/>
  <c r="F329" i="6"/>
  <c r="F313" i="6"/>
  <c r="F297" i="6"/>
  <c r="F281" i="6"/>
  <c r="F265" i="6"/>
  <c r="F249" i="6"/>
  <c r="F233" i="6"/>
  <c r="F217" i="6"/>
  <c r="F201" i="6"/>
  <c r="F185" i="6"/>
  <c r="F169" i="6"/>
  <c r="F153" i="6"/>
  <c r="F137" i="6"/>
  <c r="F121" i="6"/>
  <c r="F105" i="6"/>
  <c r="F89" i="6"/>
  <c r="F73" i="6"/>
  <c r="F57" i="6"/>
  <c r="F41" i="6"/>
  <c r="F360" i="6"/>
  <c r="F344" i="6"/>
  <c r="F328" i="6"/>
  <c r="F312" i="6"/>
  <c r="F296" i="6"/>
  <c r="F280" i="6"/>
  <c r="F264" i="6"/>
  <c r="F248" i="6"/>
  <c r="F232" i="6"/>
  <c r="F216" i="6"/>
  <c r="F200" i="6"/>
  <c r="F184" i="6"/>
  <c r="F168" i="6"/>
  <c r="F152" i="6"/>
  <c r="F136" i="6"/>
  <c r="F120" i="6"/>
  <c r="F104" i="6"/>
  <c r="F88" i="6"/>
  <c r="F72" i="6"/>
  <c r="F56" i="6"/>
  <c r="F40" i="6"/>
  <c r="F359" i="6"/>
  <c r="F343" i="6"/>
  <c r="F327" i="6"/>
  <c r="F311" i="6"/>
  <c r="F295" i="6"/>
  <c r="F279" i="6"/>
  <c r="F263" i="6"/>
  <c r="F247" i="6"/>
  <c r="F231" i="6"/>
  <c r="F215" i="6"/>
  <c r="F199" i="6"/>
  <c r="F183" i="6"/>
  <c r="F167" i="6"/>
  <c r="F151" i="6"/>
  <c r="F135" i="6"/>
  <c r="F119" i="6"/>
  <c r="F103" i="6"/>
  <c r="F87" i="6"/>
  <c r="F71" i="6"/>
  <c r="F55" i="6"/>
  <c r="F39" i="6"/>
  <c r="F358" i="6"/>
  <c r="F342" i="6"/>
  <c r="F326" i="6"/>
  <c r="F310" i="6"/>
  <c r="F294" i="6"/>
  <c r="F278" i="6"/>
  <c r="F262" i="6"/>
  <c r="F246" i="6"/>
  <c r="F230" i="6"/>
  <c r="F214" i="6"/>
  <c r="F198" i="6"/>
  <c r="F182" i="6"/>
  <c r="F166" i="6"/>
  <c r="F150" i="6"/>
  <c r="F134" i="6"/>
  <c r="F118" i="6"/>
  <c r="F102" i="6"/>
  <c r="F86" i="6"/>
  <c r="F70" i="6"/>
  <c r="F54" i="6"/>
  <c r="F38" i="6"/>
  <c r="F357" i="6"/>
  <c r="F341" i="6"/>
  <c r="F325" i="6"/>
  <c r="F309" i="6"/>
  <c r="F293" i="6"/>
  <c r="F277" i="6"/>
  <c r="F261" i="6"/>
  <c r="F245" i="6"/>
  <c r="F229" i="6"/>
  <c r="F213" i="6"/>
  <c r="F197" i="6"/>
  <c r="F181" i="6"/>
  <c r="F165" i="6"/>
  <c r="F149" i="6"/>
  <c r="F133" i="6"/>
  <c r="F117" i="6"/>
  <c r="F101" i="6"/>
  <c r="F85" i="6"/>
  <c r="F69" i="6"/>
  <c r="F53" i="6"/>
  <c r="F37" i="6"/>
  <c r="F260" i="6"/>
  <c r="F244" i="6"/>
  <c r="F228" i="6"/>
  <c r="F212" i="6"/>
  <c r="F196" i="6"/>
  <c r="F180" i="6"/>
  <c r="F164" i="6"/>
  <c r="F148" i="6"/>
  <c r="F132" i="6"/>
  <c r="F116" i="6"/>
  <c r="F100" i="6"/>
  <c r="F84" i="6"/>
  <c r="F68" i="6"/>
  <c r="F52" i="6"/>
  <c r="F36" i="6"/>
  <c r="F355" i="6"/>
  <c r="F339" i="6"/>
  <c r="F323" i="6"/>
  <c r="F307" i="6"/>
  <c r="F291" i="6"/>
  <c r="F275" i="6"/>
  <c r="F259" i="6"/>
  <c r="F243" i="6"/>
  <c r="F227" i="6"/>
  <c r="F211" i="6"/>
  <c r="F195" i="6"/>
  <c r="F179" i="6"/>
  <c r="F163" i="6"/>
  <c r="F147" i="6"/>
  <c r="F131" i="6"/>
  <c r="F115" i="6"/>
  <c r="F99" i="6"/>
  <c r="F83" i="6"/>
  <c r="F67" i="6"/>
  <c r="F51" i="6"/>
  <c r="F35" i="6"/>
  <c r="F114" i="6"/>
  <c r="F98" i="6"/>
  <c r="F82" i="6"/>
  <c r="F66" i="6"/>
  <c r="F50" i="6"/>
  <c r="F34" i="6"/>
  <c r="F353" i="6"/>
  <c r="F337" i="6"/>
  <c r="F321" i="6"/>
  <c r="F305" i="6"/>
  <c r="F289" i="6"/>
  <c r="F273" i="6"/>
  <c r="F257" i="6"/>
  <c r="F241" i="6"/>
  <c r="F225" i="6"/>
  <c r="F209" i="6"/>
  <c r="F193" i="6"/>
  <c r="F177" i="6"/>
  <c r="F161" i="6"/>
  <c r="F145" i="6"/>
  <c r="F129" i="6"/>
  <c r="F113" i="6"/>
  <c r="F97" i="6"/>
  <c r="F81" i="6"/>
  <c r="F65" i="6"/>
  <c r="F49" i="6"/>
  <c r="F33" i="6"/>
  <c r="F352" i="6"/>
  <c r="F336" i="6"/>
  <c r="F320" i="6"/>
  <c r="F304" i="6"/>
  <c r="F288" i="6"/>
  <c r="F272" i="6"/>
  <c r="F256" i="6"/>
  <c r="F240" i="6"/>
  <c r="F224" i="6"/>
  <c r="F208" i="6"/>
  <c r="F192" i="6"/>
  <c r="F176" i="6"/>
  <c r="F160" i="6"/>
  <c r="F144" i="6"/>
  <c r="F128" i="6"/>
  <c r="F112" i="6"/>
  <c r="F96" i="6"/>
  <c r="F80" i="6"/>
  <c r="F64" i="6"/>
  <c r="F10" i="6"/>
  <c r="F26" i="6"/>
  <c r="F5" i="6"/>
  <c r="F11" i="6"/>
  <c r="F27" i="6"/>
  <c r="F21" i="6"/>
  <c r="F12" i="6"/>
  <c r="F28" i="6"/>
  <c r="F18" i="6"/>
  <c r="F14" i="6"/>
  <c r="F30" i="6"/>
  <c r="F3" i="6"/>
  <c r="H3" i="6" s="1"/>
  <c r="I3" i="6" s="1"/>
  <c r="E4" i="6" s="1"/>
  <c r="G4" i="6" s="1"/>
  <c r="F15" i="6"/>
  <c r="F31" i="6"/>
  <c r="F17" i="6"/>
  <c r="F16" i="6"/>
  <c r="F32" i="6"/>
  <c r="F19" i="6"/>
  <c r="F4" i="6"/>
  <c r="F20" i="6"/>
  <c r="F6" i="6"/>
  <c r="F22" i="6"/>
  <c r="F7" i="6"/>
  <c r="F23" i="6"/>
  <c r="F8" i="6"/>
  <c r="F24" i="6"/>
  <c r="F29" i="6"/>
  <c r="F9" i="6"/>
  <c r="F25" i="6"/>
  <c r="F13" i="6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4" i="3"/>
  <c r="C84" i="7" l="1"/>
  <c r="C24" i="7"/>
  <c r="C95" i="7"/>
  <c r="C104" i="7"/>
  <c r="G72" i="7"/>
  <c r="B101" i="7"/>
  <c r="G73" i="7"/>
  <c r="B23" i="7"/>
  <c r="B68" i="7"/>
  <c r="G69" i="7"/>
  <c r="B51" i="7"/>
  <c r="G59" i="7"/>
  <c r="C80" i="7"/>
  <c r="G68" i="7"/>
  <c r="C30" i="7"/>
  <c r="B64" i="7"/>
  <c r="B54" i="7"/>
  <c r="B57" i="7"/>
  <c r="B41" i="7"/>
  <c r="G50" i="7"/>
  <c r="B72" i="7"/>
  <c r="B96" i="7"/>
  <c r="G96" i="7"/>
  <c r="C96" i="7" s="1"/>
  <c r="G94" i="7"/>
  <c r="B40" i="7"/>
  <c r="B88" i="7"/>
  <c r="G51" i="7"/>
  <c r="L100" i="7"/>
  <c r="B81" i="7"/>
  <c r="G88" i="7"/>
  <c r="G63" i="7"/>
  <c r="G57" i="7"/>
  <c r="C57" i="7" s="1"/>
  <c r="G81" i="7"/>
  <c r="G55" i="7"/>
  <c r="B106" i="7"/>
  <c r="B97" i="7"/>
  <c r="B50" i="7"/>
  <c r="B44" i="7"/>
  <c r="G29" i="7"/>
  <c r="B32" i="7"/>
  <c r="B93" i="7"/>
  <c r="G28" i="7"/>
  <c r="G23" i="7"/>
  <c r="C23" i="7" s="1"/>
  <c r="G37" i="7"/>
  <c r="C37" i="7" s="1"/>
  <c r="B43" i="7"/>
  <c r="G76" i="7"/>
  <c r="C76" i="7" s="1"/>
  <c r="G77" i="7"/>
  <c r="G44" i="7"/>
  <c r="C44" i="7" s="1"/>
  <c r="B36" i="7"/>
  <c r="B75" i="7"/>
  <c r="C62" i="7"/>
  <c r="B28" i="7"/>
  <c r="B92" i="7"/>
  <c r="B76" i="7"/>
  <c r="L105" i="7"/>
  <c r="G93" i="7"/>
  <c r="G64" i="7"/>
  <c r="C64" i="7" s="1"/>
  <c r="G92" i="7"/>
  <c r="L108" i="7"/>
  <c r="M108" i="7" s="1"/>
  <c r="C55" i="7"/>
  <c r="I105" i="7"/>
  <c r="C105" i="7"/>
  <c r="C52" i="7"/>
  <c r="C98" i="7"/>
  <c r="L102" i="7"/>
  <c r="C83" i="7"/>
  <c r="C103" i="7"/>
  <c r="C46" i="7"/>
  <c r="C43" i="7"/>
  <c r="C93" i="7"/>
  <c r="C47" i="7"/>
  <c r="C31" i="7"/>
  <c r="L90" i="7"/>
  <c r="B89" i="7"/>
  <c r="G90" i="7"/>
  <c r="B90" i="7"/>
  <c r="L93" i="7"/>
  <c r="C48" i="7"/>
  <c r="C25" i="7"/>
  <c r="I109" i="7"/>
  <c r="J109" i="7" s="1"/>
  <c r="C109" i="7"/>
  <c r="C81" i="7"/>
  <c r="G32" i="7"/>
  <c r="B31" i="7"/>
  <c r="C87" i="7"/>
  <c r="C42" i="7"/>
  <c r="C74" i="7"/>
  <c r="G89" i="7"/>
  <c r="C75" i="7"/>
  <c r="C69" i="7"/>
  <c r="C59" i="7"/>
  <c r="L96" i="7"/>
  <c r="L98" i="7"/>
  <c r="C54" i="7"/>
  <c r="C61" i="7"/>
  <c r="L94" i="7"/>
  <c r="L99" i="7"/>
  <c r="C82" i="7"/>
  <c r="B15" i="7"/>
  <c r="G16" i="7"/>
  <c r="G15" i="7"/>
  <c r="C35" i="7"/>
  <c r="C12" i="7"/>
  <c r="C49" i="7"/>
  <c r="C51" i="7"/>
  <c r="C28" i="7"/>
  <c r="C97" i="7"/>
  <c r="B85" i="7"/>
  <c r="G86" i="7"/>
  <c r="C70" i="7"/>
  <c r="C19" i="7"/>
  <c r="G21" i="7"/>
  <c r="B20" i="7"/>
  <c r="L92" i="7"/>
  <c r="L95" i="7"/>
  <c r="C13" i="7"/>
  <c r="C106" i="7"/>
  <c r="C14" i="7"/>
  <c r="L101" i="7"/>
  <c r="C91" i="7"/>
  <c r="C41" i="7"/>
  <c r="C38" i="7"/>
  <c r="C100" i="7"/>
  <c r="C79" i="7"/>
  <c r="G10" i="7"/>
  <c r="B9" i="7"/>
  <c r="G60" i="7"/>
  <c r="B59" i="7"/>
  <c r="C40" i="7"/>
  <c r="C11" i="7"/>
  <c r="C36" i="7"/>
  <c r="C34" i="7"/>
  <c r="C8" i="7"/>
  <c r="B10" i="7"/>
  <c r="C99" i="7"/>
  <c r="G85" i="7"/>
  <c r="C71" i="7"/>
  <c r="L97" i="7"/>
  <c r="C58" i="7"/>
  <c r="C33" i="7"/>
  <c r="C18" i="7"/>
  <c r="C101" i="7"/>
  <c r="G9" i="7"/>
  <c r="C5" i="7"/>
  <c r="G22" i="7"/>
  <c r="B21" i="7"/>
  <c r="C6" i="7"/>
  <c r="L107" i="7"/>
  <c r="C92" i="7"/>
  <c r="B55" i="7"/>
  <c r="G56" i="7"/>
  <c r="G20" i="7"/>
  <c r="L106" i="7"/>
  <c r="L91" i="7"/>
  <c r="B16" i="7"/>
  <c r="C53" i="7"/>
  <c r="G78" i="7"/>
  <c r="B77" i="7"/>
  <c r="C63" i="7"/>
  <c r="C65" i="7"/>
  <c r="B56" i="7"/>
  <c r="C39" i="7"/>
  <c r="C4" i="7"/>
  <c r="L104" i="7"/>
  <c r="L103" i="7"/>
  <c r="C88" i="7"/>
  <c r="C17" i="7"/>
  <c r="C68" i="7"/>
  <c r="C26" i="7"/>
  <c r="C45" i="7"/>
  <c r="C72" i="7"/>
  <c r="C102" i="7"/>
  <c r="C7" i="7"/>
  <c r="H4" i="6"/>
  <c r="I4" i="6" s="1"/>
  <c r="E5" i="6" s="1"/>
  <c r="G5" i="6" s="1"/>
  <c r="I109" i="1"/>
  <c r="J109" i="1" s="1"/>
  <c r="K109" i="1" s="1"/>
  <c r="C29" i="7" l="1"/>
  <c r="C50" i="7"/>
  <c r="I93" i="7"/>
  <c r="C77" i="7"/>
  <c r="L89" i="7"/>
  <c r="M89" i="7" s="1"/>
  <c r="C73" i="7"/>
  <c r="C94" i="7"/>
  <c r="L88" i="7"/>
  <c r="M88" i="7" s="1"/>
  <c r="L5" i="7"/>
  <c r="M105" i="7"/>
  <c r="L86" i="7"/>
  <c r="L14" i="7"/>
  <c r="M106" i="7"/>
  <c r="M101" i="7"/>
  <c r="I103" i="7"/>
  <c r="I107" i="7"/>
  <c r="L8" i="7"/>
  <c r="L58" i="7"/>
  <c r="I106" i="7"/>
  <c r="L77" i="7"/>
  <c r="I108" i="7"/>
  <c r="J108" i="7" s="1"/>
  <c r="M107" i="7"/>
  <c r="L47" i="7"/>
  <c r="M103" i="7"/>
  <c r="M104" i="7"/>
  <c r="I102" i="7"/>
  <c r="L29" i="7"/>
  <c r="L65" i="7"/>
  <c r="L41" i="7"/>
  <c r="I97" i="7"/>
  <c r="L44" i="7"/>
  <c r="L39" i="7"/>
  <c r="L51" i="7"/>
  <c r="L57" i="7"/>
  <c r="L64" i="7"/>
  <c r="C22" i="7"/>
  <c r="L21" i="7"/>
  <c r="L20" i="7"/>
  <c r="L22" i="7"/>
  <c r="L71" i="7"/>
  <c r="L75" i="7"/>
  <c r="C78" i="7"/>
  <c r="L42" i="7"/>
  <c r="C21" i="7"/>
  <c r="L54" i="7"/>
  <c r="I98" i="7"/>
  <c r="L63" i="7"/>
  <c r="L70" i="7"/>
  <c r="L46" i="7"/>
  <c r="M99" i="7"/>
  <c r="L4" i="7"/>
  <c r="M97" i="7"/>
  <c r="L37" i="7"/>
  <c r="L67" i="7"/>
  <c r="L49" i="7"/>
  <c r="L80" i="7"/>
  <c r="L55" i="7"/>
  <c r="L43" i="7"/>
  <c r="I100" i="7"/>
  <c r="M94" i="7"/>
  <c r="L6" i="7"/>
  <c r="L73" i="7"/>
  <c r="M95" i="7"/>
  <c r="C9" i="7"/>
  <c r="M92" i="7"/>
  <c r="I44" i="7"/>
  <c r="C85" i="7"/>
  <c r="L69" i="7"/>
  <c r="I92" i="7"/>
  <c r="L36" i="7"/>
  <c r="M96" i="7"/>
  <c r="L40" i="7"/>
  <c r="L50" i="7"/>
  <c r="I99" i="7"/>
  <c r="C60" i="7"/>
  <c r="L85" i="7"/>
  <c r="L82" i="7"/>
  <c r="L81" i="7"/>
  <c r="M98" i="7"/>
  <c r="I104" i="7"/>
  <c r="L61" i="7"/>
  <c r="L35" i="7"/>
  <c r="L45" i="7"/>
  <c r="L31" i="7"/>
  <c r="C15" i="7"/>
  <c r="L32" i="7"/>
  <c r="L79" i="7"/>
  <c r="L28" i="7"/>
  <c r="L27" i="7"/>
  <c r="L24" i="7"/>
  <c r="L78" i="7"/>
  <c r="L30" i="7"/>
  <c r="L16" i="7"/>
  <c r="L13" i="7"/>
  <c r="M91" i="7"/>
  <c r="L17" i="7"/>
  <c r="L19" i="7"/>
  <c r="L18" i="7"/>
  <c r="C16" i="7"/>
  <c r="C32" i="7"/>
  <c r="L26" i="7"/>
  <c r="C20" i="7"/>
  <c r="L83" i="7"/>
  <c r="M90" i="7"/>
  <c r="L11" i="7"/>
  <c r="C56" i="7"/>
  <c r="I101" i="7"/>
  <c r="C10" i="7"/>
  <c r="L23" i="7"/>
  <c r="C86" i="7"/>
  <c r="L76" i="7"/>
  <c r="I94" i="7"/>
  <c r="L12" i="7"/>
  <c r="L72" i="7"/>
  <c r="L38" i="7"/>
  <c r="L48" i="7"/>
  <c r="L34" i="7"/>
  <c r="M93" i="7"/>
  <c r="I96" i="7"/>
  <c r="I95" i="7"/>
  <c r="I90" i="7"/>
  <c r="C90" i="7"/>
  <c r="L68" i="7"/>
  <c r="L60" i="7"/>
  <c r="L59" i="7"/>
  <c r="L25" i="7"/>
  <c r="L33" i="7"/>
  <c r="L15" i="7"/>
  <c r="C89" i="7"/>
  <c r="L62" i="7"/>
  <c r="L87" i="7"/>
  <c r="L53" i="7"/>
  <c r="L66" i="7"/>
  <c r="L56" i="7"/>
  <c r="L10" i="7"/>
  <c r="L9" i="7"/>
  <c r="I91" i="7"/>
  <c r="L84" i="7"/>
  <c r="L74" i="7"/>
  <c r="L52" i="7"/>
  <c r="L7" i="7"/>
  <c r="M102" i="7"/>
  <c r="M100" i="7"/>
  <c r="H5" i="6"/>
  <c r="I5" i="6" s="1"/>
  <c r="E6" i="6" s="1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G109" i="3" s="1"/>
  <c r="C109" i="3" s="1"/>
  <c r="F4" i="3"/>
  <c r="E109" i="2"/>
  <c r="B109" i="2"/>
  <c r="E108" i="2"/>
  <c r="B108" i="2"/>
  <c r="E107" i="2"/>
  <c r="C107" i="2" s="1"/>
  <c r="B107" i="2"/>
  <c r="E106" i="2"/>
  <c r="C106" i="2" s="1"/>
  <c r="B106" i="2"/>
  <c r="E105" i="2"/>
  <c r="C105" i="2" s="1"/>
  <c r="B105" i="2"/>
  <c r="E104" i="2"/>
  <c r="C104" i="2" s="1"/>
  <c r="B104" i="2"/>
  <c r="E103" i="2"/>
  <c r="C103" i="2" s="1"/>
  <c r="B103" i="2"/>
  <c r="E102" i="2"/>
  <c r="C102" i="2" s="1"/>
  <c r="B102" i="2"/>
  <c r="E101" i="2"/>
  <c r="B101" i="2"/>
  <c r="E100" i="2"/>
  <c r="C100" i="2" s="1"/>
  <c r="B100" i="2"/>
  <c r="E99" i="2"/>
  <c r="C99" i="2" s="1"/>
  <c r="B99" i="2"/>
  <c r="E98" i="2"/>
  <c r="B98" i="2"/>
  <c r="E97" i="2"/>
  <c r="C97" i="2" s="1"/>
  <c r="B97" i="2"/>
  <c r="E96" i="2"/>
  <c r="C96" i="2" s="1"/>
  <c r="B96" i="2"/>
  <c r="E95" i="2"/>
  <c r="C95" i="2" s="1"/>
  <c r="B95" i="2"/>
  <c r="E94" i="2"/>
  <c r="C94" i="2" s="1"/>
  <c r="B94" i="2"/>
  <c r="E93" i="2"/>
  <c r="C93" i="2" s="1"/>
  <c r="B93" i="2"/>
  <c r="E92" i="2"/>
  <c r="C92" i="2" s="1"/>
  <c r="B92" i="2"/>
  <c r="E91" i="2"/>
  <c r="C91" i="2" s="1"/>
  <c r="B91" i="2"/>
  <c r="E90" i="2"/>
  <c r="C90" i="2" s="1"/>
  <c r="B90" i="2"/>
  <c r="E89" i="2"/>
  <c r="C89" i="2" s="1"/>
  <c r="B89" i="2"/>
  <c r="E88" i="2"/>
  <c r="C88" i="2" s="1"/>
  <c r="B88" i="2"/>
  <c r="E87" i="2"/>
  <c r="B87" i="2"/>
  <c r="E86" i="2"/>
  <c r="C86" i="2" s="1"/>
  <c r="B86" i="2"/>
  <c r="E85" i="2"/>
  <c r="B85" i="2"/>
  <c r="E84" i="2"/>
  <c r="C84" i="2" s="1"/>
  <c r="B84" i="2"/>
  <c r="E83" i="2"/>
  <c r="C83" i="2" s="1"/>
  <c r="B83" i="2"/>
  <c r="E82" i="2"/>
  <c r="B82" i="2"/>
  <c r="E81" i="2"/>
  <c r="C81" i="2" s="1"/>
  <c r="B81" i="2"/>
  <c r="E80" i="2"/>
  <c r="C80" i="2" s="1"/>
  <c r="B80" i="2"/>
  <c r="E79" i="2"/>
  <c r="C79" i="2" s="1"/>
  <c r="B79" i="2"/>
  <c r="E78" i="2"/>
  <c r="C78" i="2" s="1"/>
  <c r="B78" i="2"/>
  <c r="E77" i="2"/>
  <c r="C77" i="2" s="1"/>
  <c r="B77" i="2"/>
  <c r="E76" i="2"/>
  <c r="C76" i="2" s="1"/>
  <c r="B76" i="2"/>
  <c r="E75" i="2"/>
  <c r="C75" i="2" s="1"/>
  <c r="B75" i="2"/>
  <c r="E74" i="2"/>
  <c r="C74" i="2" s="1"/>
  <c r="B74" i="2"/>
  <c r="E73" i="2"/>
  <c r="C73" i="2" s="1"/>
  <c r="B73" i="2"/>
  <c r="E72" i="2"/>
  <c r="C72" i="2" s="1"/>
  <c r="B72" i="2"/>
  <c r="E71" i="2"/>
  <c r="B71" i="2"/>
  <c r="E70" i="2"/>
  <c r="C70" i="2" s="1"/>
  <c r="B70" i="2"/>
  <c r="E69" i="2"/>
  <c r="B69" i="2"/>
  <c r="E68" i="2"/>
  <c r="C68" i="2" s="1"/>
  <c r="B68" i="2"/>
  <c r="E67" i="2"/>
  <c r="C67" i="2" s="1"/>
  <c r="B67" i="2"/>
  <c r="E66" i="2"/>
  <c r="C66" i="2" s="1"/>
  <c r="B66" i="2"/>
  <c r="E65" i="2"/>
  <c r="C65" i="2" s="1"/>
  <c r="B65" i="2"/>
  <c r="E64" i="2"/>
  <c r="C64" i="2" s="1"/>
  <c r="B64" i="2"/>
  <c r="E63" i="2"/>
  <c r="C63" i="2" s="1"/>
  <c r="B63" i="2"/>
  <c r="E62" i="2"/>
  <c r="C62" i="2" s="1"/>
  <c r="B62" i="2"/>
  <c r="E61" i="2"/>
  <c r="C61" i="2" s="1"/>
  <c r="B61" i="2"/>
  <c r="E60" i="2"/>
  <c r="C60" i="2" s="1"/>
  <c r="B60" i="2"/>
  <c r="E59" i="2"/>
  <c r="C59" i="2" s="1"/>
  <c r="B59" i="2"/>
  <c r="E58" i="2"/>
  <c r="C58" i="2" s="1"/>
  <c r="B58" i="2"/>
  <c r="E57" i="2"/>
  <c r="C57" i="2" s="1"/>
  <c r="B57" i="2"/>
  <c r="E56" i="2"/>
  <c r="C56" i="2" s="1"/>
  <c r="B56" i="2"/>
  <c r="E55" i="2"/>
  <c r="B55" i="2"/>
  <c r="E54" i="2"/>
  <c r="C54" i="2" s="1"/>
  <c r="B54" i="2"/>
  <c r="E53" i="2"/>
  <c r="B53" i="2"/>
  <c r="E52" i="2"/>
  <c r="C52" i="2" s="1"/>
  <c r="B52" i="2"/>
  <c r="E51" i="2"/>
  <c r="C51" i="2" s="1"/>
  <c r="B51" i="2"/>
  <c r="E50" i="2"/>
  <c r="C50" i="2" s="1"/>
  <c r="B50" i="2"/>
  <c r="E49" i="2"/>
  <c r="C49" i="2" s="1"/>
  <c r="B49" i="2"/>
  <c r="E48" i="2"/>
  <c r="C48" i="2" s="1"/>
  <c r="B48" i="2"/>
  <c r="E47" i="2"/>
  <c r="C47" i="2" s="1"/>
  <c r="B47" i="2"/>
  <c r="E46" i="2"/>
  <c r="C46" i="2" s="1"/>
  <c r="B46" i="2"/>
  <c r="E45" i="2"/>
  <c r="C45" i="2" s="1"/>
  <c r="B45" i="2"/>
  <c r="E44" i="2"/>
  <c r="C44" i="2" s="1"/>
  <c r="B44" i="2"/>
  <c r="E43" i="2"/>
  <c r="C43" i="2" s="1"/>
  <c r="B43" i="2"/>
  <c r="E42" i="2"/>
  <c r="C42" i="2" s="1"/>
  <c r="B42" i="2"/>
  <c r="E41" i="2"/>
  <c r="B41" i="2"/>
  <c r="E40" i="2"/>
  <c r="B40" i="2"/>
  <c r="E39" i="2"/>
  <c r="B39" i="2"/>
  <c r="E38" i="2"/>
  <c r="B38" i="2"/>
  <c r="E37" i="2"/>
  <c r="C37" i="2" s="1"/>
  <c r="B37" i="2"/>
  <c r="E36" i="2"/>
  <c r="C36" i="2" s="1"/>
  <c r="B36" i="2"/>
  <c r="E35" i="2"/>
  <c r="C35" i="2" s="1"/>
  <c r="B35" i="2"/>
  <c r="E34" i="2"/>
  <c r="C34" i="2" s="1"/>
  <c r="B34" i="2"/>
  <c r="E33" i="2"/>
  <c r="C33" i="2" s="1"/>
  <c r="B33" i="2"/>
  <c r="E32" i="2"/>
  <c r="C32" i="2" s="1"/>
  <c r="B32" i="2"/>
  <c r="E31" i="2"/>
  <c r="C31" i="2" s="1"/>
  <c r="B31" i="2"/>
  <c r="E30" i="2"/>
  <c r="C30" i="2" s="1"/>
  <c r="B30" i="2"/>
  <c r="E29" i="2"/>
  <c r="C29" i="2" s="1"/>
  <c r="B29" i="2"/>
  <c r="E28" i="2"/>
  <c r="C28" i="2" s="1"/>
  <c r="B28" i="2"/>
  <c r="E27" i="2"/>
  <c r="C27" i="2" s="1"/>
  <c r="B27" i="2"/>
  <c r="E26" i="2"/>
  <c r="C26" i="2" s="1"/>
  <c r="B26" i="2"/>
  <c r="E25" i="2"/>
  <c r="B25" i="2"/>
  <c r="E24" i="2"/>
  <c r="C24" i="2" s="1"/>
  <c r="B24" i="2"/>
  <c r="E23" i="2"/>
  <c r="B23" i="2"/>
  <c r="E22" i="2"/>
  <c r="B22" i="2"/>
  <c r="E21" i="2"/>
  <c r="C21" i="2" s="1"/>
  <c r="B21" i="2"/>
  <c r="E20" i="2"/>
  <c r="C20" i="2" s="1"/>
  <c r="B20" i="2"/>
  <c r="E19" i="2"/>
  <c r="C19" i="2" s="1"/>
  <c r="B19" i="2"/>
  <c r="E18" i="2"/>
  <c r="C18" i="2" s="1"/>
  <c r="B18" i="2"/>
  <c r="E17" i="2"/>
  <c r="C17" i="2" s="1"/>
  <c r="B17" i="2"/>
  <c r="E16" i="2"/>
  <c r="C16" i="2" s="1"/>
  <c r="B16" i="2"/>
  <c r="E15" i="2"/>
  <c r="C15" i="2" s="1"/>
  <c r="B15" i="2"/>
  <c r="E14" i="2"/>
  <c r="C14" i="2" s="1"/>
  <c r="B14" i="2"/>
  <c r="E13" i="2"/>
  <c r="C13" i="2" s="1"/>
  <c r="B13" i="2"/>
  <c r="E12" i="2"/>
  <c r="C12" i="2" s="1"/>
  <c r="B12" i="2"/>
  <c r="E11" i="2"/>
  <c r="C11" i="2" s="1"/>
  <c r="B11" i="2"/>
  <c r="E10" i="2"/>
  <c r="B10" i="2"/>
  <c r="E9" i="2"/>
  <c r="C9" i="2" s="1"/>
  <c r="B9" i="2"/>
  <c r="E8" i="2"/>
  <c r="C8" i="2" s="1"/>
  <c r="B8" i="2"/>
  <c r="E7" i="2"/>
  <c r="C7" i="2" s="1"/>
  <c r="B7" i="2"/>
  <c r="E6" i="2"/>
  <c r="C6" i="2" s="1"/>
  <c r="B6" i="2"/>
  <c r="E5" i="2"/>
  <c r="C5" i="2" s="1"/>
  <c r="B5" i="2"/>
  <c r="E4" i="2"/>
  <c r="C4" i="2" s="1"/>
  <c r="B4" i="2"/>
  <c r="I97" i="2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4" i="1"/>
  <c r="E6" i="1"/>
  <c r="E7" i="1"/>
  <c r="C7" i="1" s="1"/>
  <c r="E8" i="1"/>
  <c r="C8" i="1" s="1"/>
  <c r="E9" i="1"/>
  <c r="C9" i="1" s="1"/>
  <c r="E10" i="1"/>
  <c r="E11" i="1"/>
  <c r="C11" i="1" s="1"/>
  <c r="E12" i="1"/>
  <c r="C12" i="1" s="1"/>
  <c r="E13" i="1"/>
  <c r="C13" i="1" s="1"/>
  <c r="E14" i="1"/>
  <c r="C14" i="1" s="1"/>
  <c r="E15" i="1"/>
  <c r="C15" i="1" s="1"/>
  <c r="E16" i="1"/>
  <c r="C16" i="1" s="1"/>
  <c r="E17" i="1"/>
  <c r="C17" i="1" s="1"/>
  <c r="E18" i="1"/>
  <c r="C18" i="1" s="1"/>
  <c r="E19" i="1"/>
  <c r="C19" i="1" s="1"/>
  <c r="E20" i="1"/>
  <c r="C20" i="1" s="1"/>
  <c r="E21" i="1"/>
  <c r="C21" i="1" s="1"/>
  <c r="E22" i="1"/>
  <c r="C22" i="1" s="1"/>
  <c r="E23" i="1"/>
  <c r="C23" i="1" s="1"/>
  <c r="E24" i="1"/>
  <c r="C24" i="1" s="1"/>
  <c r="E25" i="1"/>
  <c r="C25" i="1" s="1"/>
  <c r="E26" i="1"/>
  <c r="C26" i="1" s="1"/>
  <c r="E27" i="1"/>
  <c r="C27" i="1" s="1"/>
  <c r="E28" i="1"/>
  <c r="C28" i="1" s="1"/>
  <c r="E29" i="1"/>
  <c r="C29" i="1" s="1"/>
  <c r="E30" i="1"/>
  <c r="E31" i="1"/>
  <c r="C31" i="1" s="1"/>
  <c r="E32" i="1"/>
  <c r="C32" i="1" s="1"/>
  <c r="E33" i="1"/>
  <c r="C33" i="1" s="1"/>
  <c r="E34" i="1"/>
  <c r="C34" i="1" s="1"/>
  <c r="E35" i="1"/>
  <c r="C35" i="1" s="1"/>
  <c r="E36" i="1"/>
  <c r="C36" i="1" s="1"/>
  <c r="E37" i="1"/>
  <c r="C37" i="1" s="1"/>
  <c r="E38" i="1"/>
  <c r="E39" i="1"/>
  <c r="C39" i="1" s="1"/>
  <c r="E40" i="1"/>
  <c r="C40" i="1" s="1"/>
  <c r="E41" i="1"/>
  <c r="C41" i="1" s="1"/>
  <c r="E42" i="1"/>
  <c r="E43" i="1"/>
  <c r="C43" i="1" s="1"/>
  <c r="E44" i="1"/>
  <c r="C44" i="1" s="1"/>
  <c r="E45" i="1"/>
  <c r="C45" i="1" s="1"/>
  <c r="E46" i="1"/>
  <c r="C46" i="1" s="1"/>
  <c r="E47" i="1"/>
  <c r="C47" i="1" s="1"/>
  <c r="E48" i="1"/>
  <c r="C48" i="1" s="1"/>
  <c r="E49" i="1"/>
  <c r="C49" i="1" s="1"/>
  <c r="E50" i="1"/>
  <c r="C50" i="1" s="1"/>
  <c r="E51" i="1"/>
  <c r="C51" i="1" s="1"/>
  <c r="E52" i="1"/>
  <c r="C52" i="1" s="1"/>
  <c r="E53" i="1"/>
  <c r="C53" i="1" s="1"/>
  <c r="E54" i="1"/>
  <c r="C54" i="1" s="1"/>
  <c r="E55" i="1"/>
  <c r="C55" i="1" s="1"/>
  <c r="E56" i="1"/>
  <c r="C56" i="1" s="1"/>
  <c r="E57" i="1"/>
  <c r="C57" i="1" s="1"/>
  <c r="E58" i="1"/>
  <c r="C58" i="1" s="1"/>
  <c r="E59" i="1"/>
  <c r="C59" i="1" s="1"/>
  <c r="E60" i="1"/>
  <c r="C60" i="1" s="1"/>
  <c r="E61" i="1"/>
  <c r="C61" i="1" s="1"/>
  <c r="E62" i="1"/>
  <c r="E63" i="1"/>
  <c r="C63" i="1" s="1"/>
  <c r="E64" i="1"/>
  <c r="C64" i="1" s="1"/>
  <c r="E65" i="1"/>
  <c r="C65" i="1" s="1"/>
  <c r="E66" i="1"/>
  <c r="C66" i="1" s="1"/>
  <c r="E67" i="1"/>
  <c r="C67" i="1" s="1"/>
  <c r="E68" i="1"/>
  <c r="C68" i="1" s="1"/>
  <c r="E69" i="1"/>
  <c r="C69" i="1" s="1"/>
  <c r="E70" i="1"/>
  <c r="E71" i="1"/>
  <c r="C71" i="1" s="1"/>
  <c r="E72" i="1"/>
  <c r="C72" i="1" s="1"/>
  <c r="E73" i="1"/>
  <c r="C73" i="1" s="1"/>
  <c r="E74" i="1"/>
  <c r="E75" i="1"/>
  <c r="C75" i="1" s="1"/>
  <c r="E76" i="1"/>
  <c r="C76" i="1" s="1"/>
  <c r="E77" i="1"/>
  <c r="C77" i="1" s="1"/>
  <c r="E78" i="1"/>
  <c r="C78" i="1" s="1"/>
  <c r="E79" i="1"/>
  <c r="C79" i="1" s="1"/>
  <c r="E80" i="1"/>
  <c r="C80" i="1" s="1"/>
  <c r="E81" i="1"/>
  <c r="C81" i="1" s="1"/>
  <c r="E82" i="1"/>
  <c r="C82" i="1" s="1"/>
  <c r="E83" i="1"/>
  <c r="C83" i="1" s="1"/>
  <c r="E84" i="1"/>
  <c r="C84" i="1" s="1"/>
  <c r="E85" i="1"/>
  <c r="C85" i="1" s="1"/>
  <c r="E86" i="1"/>
  <c r="C86" i="1" s="1"/>
  <c r="E87" i="1"/>
  <c r="C87" i="1" s="1"/>
  <c r="E88" i="1"/>
  <c r="C88" i="1" s="1"/>
  <c r="E89" i="1"/>
  <c r="C89" i="1" s="1"/>
  <c r="E90" i="1"/>
  <c r="C90" i="1" s="1"/>
  <c r="E91" i="1"/>
  <c r="C91" i="1" s="1"/>
  <c r="E92" i="1"/>
  <c r="C92" i="1" s="1"/>
  <c r="E93" i="1"/>
  <c r="C93" i="1" s="1"/>
  <c r="E94" i="1"/>
  <c r="E95" i="1"/>
  <c r="C95" i="1" s="1"/>
  <c r="E96" i="1"/>
  <c r="C96" i="1" s="1"/>
  <c r="E97" i="1"/>
  <c r="C97" i="1" s="1"/>
  <c r="E98" i="1"/>
  <c r="C98" i="1" s="1"/>
  <c r="E99" i="1"/>
  <c r="C99" i="1" s="1"/>
  <c r="E100" i="1"/>
  <c r="C100" i="1" s="1"/>
  <c r="E101" i="1"/>
  <c r="C101" i="1" s="1"/>
  <c r="E102" i="1"/>
  <c r="E103" i="1"/>
  <c r="C103" i="1" s="1"/>
  <c r="E104" i="1"/>
  <c r="C104" i="1" s="1"/>
  <c r="E105" i="1"/>
  <c r="C105" i="1" s="1"/>
  <c r="E106" i="1"/>
  <c r="E107" i="1"/>
  <c r="C107" i="1" s="1"/>
  <c r="E108" i="1"/>
  <c r="C108" i="1" s="1"/>
  <c r="E109" i="1"/>
  <c r="E5" i="1"/>
  <c r="C5" i="1" s="1"/>
  <c r="E4" i="1"/>
  <c r="F4" i="1" s="1"/>
  <c r="J105" i="7" l="1"/>
  <c r="J104" i="7"/>
  <c r="M87" i="7"/>
  <c r="I89" i="7"/>
  <c r="I28" i="7"/>
  <c r="I72" i="7"/>
  <c r="J106" i="7"/>
  <c r="J107" i="7"/>
  <c r="M85" i="7"/>
  <c r="J94" i="7"/>
  <c r="M86" i="7"/>
  <c r="M5" i="7"/>
  <c r="M58" i="7"/>
  <c r="I74" i="7"/>
  <c r="M84" i="7"/>
  <c r="J103" i="7"/>
  <c r="I49" i="7"/>
  <c r="M83" i="7"/>
  <c r="M44" i="7"/>
  <c r="M74" i="7"/>
  <c r="I71" i="7"/>
  <c r="I20" i="7"/>
  <c r="M79" i="7"/>
  <c r="I85" i="7"/>
  <c r="I80" i="7"/>
  <c r="I84" i="7"/>
  <c r="M75" i="7"/>
  <c r="M15" i="7"/>
  <c r="I62" i="7"/>
  <c r="M81" i="7"/>
  <c r="I46" i="7"/>
  <c r="I12" i="7"/>
  <c r="M33" i="7"/>
  <c r="M26" i="7"/>
  <c r="I54" i="7"/>
  <c r="M43" i="7"/>
  <c r="M71" i="7"/>
  <c r="M9" i="7"/>
  <c r="M23" i="7"/>
  <c r="M78" i="7"/>
  <c r="M55" i="7"/>
  <c r="I53" i="7"/>
  <c r="I36" i="7"/>
  <c r="M10" i="7"/>
  <c r="I50" i="7"/>
  <c r="I11" i="7"/>
  <c r="I32" i="7"/>
  <c r="I25" i="7"/>
  <c r="I15" i="7"/>
  <c r="I60" i="7"/>
  <c r="I75" i="7"/>
  <c r="J98" i="7"/>
  <c r="J93" i="7"/>
  <c r="J89" i="7"/>
  <c r="M76" i="7"/>
  <c r="M30" i="7"/>
  <c r="M70" i="7"/>
  <c r="J97" i="7"/>
  <c r="I45" i="7"/>
  <c r="M32" i="7"/>
  <c r="I66" i="7"/>
  <c r="I38" i="7"/>
  <c r="I58" i="7"/>
  <c r="J91" i="7"/>
  <c r="I86" i="7"/>
  <c r="I14" i="7"/>
  <c r="M82" i="7"/>
  <c r="M63" i="7"/>
  <c r="I43" i="7"/>
  <c r="M25" i="7"/>
  <c r="I35" i="7"/>
  <c r="I26" i="7"/>
  <c r="I9" i="7"/>
  <c r="M22" i="7"/>
  <c r="I8" i="7"/>
  <c r="I51" i="7"/>
  <c r="I4" i="7"/>
  <c r="I10" i="7"/>
  <c r="I16" i="7"/>
  <c r="I33" i="7"/>
  <c r="M80" i="7"/>
  <c r="I48" i="7"/>
  <c r="M20" i="7"/>
  <c r="I88" i="7"/>
  <c r="J88" i="7" s="1"/>
  <c r="M24" i="7"/>
  <c r="M49" i="7"/>
  <c r="M56" i="7"/>
  <c r="M18" i="7"/>
  <c r="I87" i="7"/>
  <c r="M67" i="7"/>
  <c r="M68" i="7"/>
  <c r="M31" i="7"/>
  <c r="M66" i="7"/>
  <c r="I68" i="7"/>
  <c r="I21" i="7"/>
  <c r="I27" i="7"/>
  <c r="M64" i="7"/>
  <c r="I82" i="7"/>
  <c r="J90" i="7"/>
  <c r="M38" i="7"/>
  <c r="I73" i="7"/>
  <c r="M28" i="7"/>
  <c r="I79" i="7"/>
  <c r="M36" i="7"/>
  <c r="J100" i="7"/>
  <c r="I5" i="7"/>
  <c r="I37" i="7"/>
  <c r="M57" i="7"/>
  <c r="M8" i="7"/>
  <c r="I18" i="7"/>
  <c r="J101" i="7"/>
  <c r="J99" i="7"/>
  <c r="M41" i="7"/>
  <c r="J102" i="7"/>
  <c r="M50" i="7"/>
  <c r="M65" i="7"/>
  <c r="I63" i="7"/>
  <c r="I41" i="7"/>
  <c r="M54" i="7"/>
  <c r="I39" i="7"/>
  <c r="M45" i="7"/>
  <c r="I59" i="7"/>
  <c r="M17" i="7"/>
  <c r="I7" i="7"/>
  <c r="I19" i="7"/>
  <c r="M77" i="7"/>
  <c r="I76" i="7"/>
  <c r="I61" i="7"/>
  <c r="M72" i="7"/>
  <c r="M11" i="7"/>
  <c r="M13" i="7"/>
  <c r="I30" i="7"/>
  <c r="I55" i="7"/>
  <c r="J92" i="7"/>
  <c r="M4" i="7"/>
  <c r="M42" i="7"/>
  <c r="M51" i="7"/>
  <c r="M59" i="7"/>
  <c r="M73" i="7"/>
  <c r="I42" i="7"/>
  <c r="M60" i="7"/>
  <c r="I6" i="7"/>
  <c r="M6" i="7"/>
  <c r="I69" i="7"/>
  <c r="I56" i="7"/>
  <c r="I47" i="7"/>
  <c r="I52" i="7"/>
  <c r="M14" i="7"/>
  <c r="I23" i="7"/>
  <c r="M37" i="7"/>
  <c r="M53" i="7"/>
  <c r="M35" i="7"/>
  <c r="M7" i="7"/>
  <c r="I65" i="7"/>
  <c r="J95" i="7"/>
  <c r="M12" i="7"/>
  <c r="I57" i="7"/>
  <c r="M16" i="7"/>
  <c r="I31" i="7"/>
  <c r="M61" i="7"/>
  <c r="M69" i="7"/>
  <c r="I34" i="7"/>
  <c r="I67" i="7"/>
  <c r="I78" i="7"/>
  <c r="M39" i="7"/>
  <c r="M29" i="7"/>
  <c r="M46" i="7"/>
  <c r="M34" i="7"/>
  <c r="I40" i="7"/>
  <c r="M21" i="7"/>
  <c r="M27" i="7"/>
  <c r="I22" i="7"/>
  <c r="M48" i="7"/>
  <c r="M40" i="7"/>
  <c r="I13" i="7"/>
  <c r="M19" i="7"/>
  <c r="I24" i="7"/>
  <c r="I70" i="7"/>
  <c r="M52" i="7"/>
  <c r="M62" i="7"/>
  <c r="J96" i="7"/>
  <c r="I83" i="7"/>
  <c r="I81" i="7"/>
  <c r="I77" i="7"/>
  <c r="I64" i="7"/>
  <c r="I29" i="7"/>
  <c r="I17" i="7"/>
  <c r="M47" i="7"/>
  <c r="G6" i="6"/>
  <c r="H6" i="6" s="1"/>
  <c r="I6" i="6" s="1"/>
  <c r="E7" i="6" s="1"/>
  <c r="B100" i="3"/>
  <c r="B92" i="3"/>
  <c r="B76" i="3"/>
  <c r="B68" i="3"/>
  <c r="B60" i="3"/>
  <c r="B36" i="3"/>
  <c r="B28" i="3"/>
  <c r="C109" i="1"/>
  <c r="F109" i="1"/>
  <c r="G109" i="1" s="1"/>
  <c r="H109" i="1" s="1"/>
  <c r="C108" i="2"/>
  <c r="F108" i="2"/>
  <c r="C109" i="2"/>
  <c r="F109" i="2"/>
  <c r="G109" i="2" s="1"/>
  <c r="H109" i="2" s="1"/>
  <c r="I8" i="1"/>
  <c r="C4" i="1"/>
  <c r="B106" i="3"/>
  <c r="B98" i="3"/>
  <c r="B90" i="3"/>
  <c r="B82" i="3"/>
  <c r="B74" i="3"/>
  <c r="B66" i="3"/>
  <c r="B58" i="3"/>
  <c r="B50" i="3"/>
  <c r="B42" i="3"/>
  <c r="B34" i="3"/>
  <c r="B26" i="3"/>
  <c r="B18" i="3"/>
  <c r="B10" i="3"/>
  <c r="B104" i="3"/>
  <c r="B88" i="3"/>
  <c r="B80" i="3"/>
  <c r="B72" i="3"/>
  <c r="B56" i="3"/>
  <c r="B48" i="3"/>
  <c r="B40" i="3"/>
  <c r="B24" i="3"/>
  <c r="B16" i="3"/>
  <c r="B8" i="3"/>
  <c r="G88" i="3"/>
  <c r="C88" i="3" s="1"/>
  <c r="G64" i="3"/>
  <c r="C64" i="3" s="1"/>
  <c r="G40" i="3"/>
  <c r="C40" i="3" s="1"/>
  <c r="G4" i="3"/>
  <c r="C4" i="3" s="1"/>
  <c r="G92" i="3"/>
  <c r="C92" i="3" s="1"/>
  <c r="G60" i="3"/>
  <c r="C60" i="3" s="1"/>
  <c r="G36" i="3"/>
  <c r="C36" i="3" s="1"/>
  <c r="G20" i="3"/>
  <c r="C20" i="3" s="1"/>
  <c r="G108" i="3"/>
  <c r="C108" i="3" s="1"/>
  <c r="G84" i="3"/>
  <c r="C84" i="3" s="1"/>
  <c r="G68" i="3"/>
  <c r="C68" i="3" s="1"/>
  <c r="G52" i="3"/>
  <c r="C52" i="3" s="1"/>
  <c r="G28" i="3"/>
  <c r="C28" i="3" s="1"/>
  <c r="G12" i="3"/>
  <c r="C12" i="3" s="1"/>
  <c r="G100" i="3"/>
  <c r="C100" i="3" s="1"/>
  <c r="G76" i="3"/>
  <c r="C76" i="3" s="1"/>
  <c r="G44" i="3"/>
  <c r="C44" i="3" s="1"/>
  <c r="B109" i="3"/>
  <c r="B105" i="3"/>
  <c r="B97" i="3"/>
  <c r="B89" i="3"/>
  <c r="B81" i="3"/>
  <c r="B73" i="3"/>
  <c r="B65" i="3"/>
  <c r="B57" i="3"/>
  <c r="B49" i="3"/>
  <c r="B41" i="3"/>
  <c r="B33" i="3"/>
  <c r="B25" i="3"/>
  <c r="B17" i="3"/>
  <c r="B9" i="3"/>
  <c r="G96" i="3"/>
  <c r="C96" i="3" s="1"/>
  <c r="G72" i="3"/>
  <c r="C72" i="3" s="1"/>
  <c r="G32" i="3"/>
  <c r="C32" i="3" s="1"/>
  <c r="G16" i="3"/>
  <c r="C16" i="3" s="1"/>
  <c r="G56" i="3"/>
  <c r="C56" i="3" s="1"/>
  <c r="G48" i="3"/>
  <c r="C48" i="3" s="1"/>
  <c r="G24" i="3"/>
  <c r="C24" i="3" s="1"/>
  <c r="G8" i="3"/>
  <c r="C8" i="3" s="1"/>
  <c r="K5" i="3"/>
  <c r="G103" i="3"/>
  <c r="C103" i="3" s="1"/>
  <c r="G95" i="3"/>
  <c r="C95" i="3" s="1"/>
  <c r="B87" i="3"/>
  <c r="G79" i="3"/>
  <c r="C79" i="3" s="1"/>
  <c r="G71" i="3"/>
  <c r="C71" i="3" s="1"/>
  <c r="G63" i="3"/>
  <c r="C63" i="3" s="1"/>
  <c r="G55" i="3"/>
  <c r="C55" i="3" s="1"/>
  <c r="G47" i="3"/>
  <c r="C47" i="3" s="1"/>
  <c r="G39" i="3"/>
  <c r="C39" i="3" s="1"/>
  <c r="G31" i="3"/>
  <c r="C31" i="3" s="1"/>
  <c r="G23" i="3"/>
  <c r="C23" i="3" s="1"/>
  <c r="G15" i="3"/>
  <c r="C15" i="3" s="1"/>
  <c r="G7" i="3"/>
  <c r="C7" i="3" s="1"/>
  <c r="B108" i="3"/>
  <c r="B12" i="3"/>
  <c r="G105" i="3"/>
  <c r="C105" i="3" s="1"/>
  <c r="G97" i="3"/>
  <c r="C97" i="3" s="1"/>
  <c r="G89" i="3"/>
  <c r="C89" i="3" s="1"/>
  <c r="G81" i="3"/>
  <c r="C81" i="3" s="1"/>
  <c r="G73" i="3"/>
  <c r="C73" i="3" s="1"/>
  <c r="G65" i="3"/>
  <c r="C65" i="3" s="1"/>
  <c r="G57" i="3"/>
  <c r="C57" i="3" s="1"/>
  <c r="G49" i="3"/>
  <c r="C49" i="3" s="1"/>
  <c r="G41" i="3"/>
  <c r="C41" i="3" s="1"/>
  <c r="G33" i="3"/>
  <c r="C33" i="3" s="1"/>
  <c r="G25" i="3"/>
  <c r="C25" i="3" s="1"/>
  <c r="G17" i="3"/>
  <c r="C17" i="3" s="1"/>
  <c r="G9" i="3"/>
  <c r="C9" i="3" s="1"/>
  <c r="B44" i="3"/>
  <c r="G104" i="3"/>
  <c r="C104" i="3" s="1"/>
  <c r="G80" i="3"/>
  <c r="C80" i="3" s="1"/>
  <c r="B96" i="3"/>
  <c r="B64" i="3"/>
  <c r="B32" i="3"/>
  <c r="G62" i="3"/>
  <c r="C62" i="3" s="1"/>
  <c r="G102" i="3"/>
  <c r="C102" i="3" s="1"/>
  <c r="G94" i="3"/>
  <c r="C94" i="3" s="1"/>
  <c r="G86" i="3"/>
  <c r="C86" i="3" s="1"/>
  <c r="G78" i="3"/>
  <c r="C78" i="3" s="1"/>
  <c r="G70" i="3"/>
  <c r="C70" i="3" s="1"/>
  <c r="G54" i="3"/>
  <c r="C54" i="3" s="1"/>
  <c r="G46" i="3"/>
  <c r="C46" i="3" s="1"/>
  <c r="G38" i="3"/>
  <c r="C38" i="3" s="1"/>
  <c r="G30" i="3"/>
  <c r="C30" i="3" s="1"/>
  <c r="G22" i="3"/>
  <c r="C22" i="3" s="1"/>
  <c r="G14" i="3"/>
  <c r="C14" i="3" s="1"/>
  <c r="G6" i="3"/>
  <c r="C6" i="3" s="1"/>
  <c r="G101" i="3"/>
  <c r="C101" i="3" s="1"/>
  <c r="G93" i="3"/>
  <c r="C93" i="3" s="1"/>
  <c r="G85" i="3"/>
  <c r="C85" i="3" s="1"/>
  <c r="G77" i="3"/>
  <c r="C77" i="3" s="1"/>
  <c r="G69" i="3"/>
  <c r="C69" i="3" s="1"/>
  <c r="G61" i="3"/>
  <c r="C61" i="3" s="1"/>
  <c r="G53" i="3"/>
  <c r="C53" i="3" s="1"/>
  <c r="G45" i="3"/>
  <c r="C45" i="3" s="1"/>
  <c r="G37" i="3"/>
  <c r="C37" i="3" s="1"/>
  <c r="G29" i="3"/>
  <c r="C29" i="3" s="1"/>
  <c r="G21" i="3"/>
  <c r="C21" i="3" s="1"/>
  <c r="G13" i="3"/>
  <c r="C13" i="3" s="1"/>
  <c r="B4" i="3"/>
  <c r="B84" i="3"/>
  <c r="B52" i="3"/>
  <c r="B20" i="3"/>
  <c r="B103" i="3"/>
  <c r="B95" i="3"/>
  <c r="B79" i="3"/>
  <c r="B71" i="3"/>
  <c r="B63" i="3"/>
  <c r="B55" i="3"/>
  <c r="B47" i="3"/>
  <c r="B39" i="3"/>
  <c r="B31" i="3"/>
  <c r="B23" i="3"/>
  <c r="B15" i="3"/>
  <c r="B7" i="3"/>
  <c r="G5" i="3"/>
  <c r="B102" i="3"/>
  <c r="B94" i="3"/>
  <c r="B86" i="3"/>
  <c r="B78" i="3"/>
  <c r="B70" i="3"/>
  <c r="B62" i="3"/>
  <c r="B54" i="3"/>
  <c r="B46" i="3"/>
  <c r="B38" i="3"/>
  <c r="B30" i="3"/>
  <c r="B22" i="3"/>
  <c r="B14" i="3"/>
  <c r="B6" i="3"/>
  <c r="B101" i="3"/>
  <c r="B93" i="3"/>
  <c r="B85" i="3"/>
  <c r="B77" i="3"/>
  <c r="B69" i="3"/>
  <c r="B61" i="3"/>
  <c r="B53" i="3"/>
  <c r="B45" i="3"/>
  <c r="B37" i="3"/>
  <c r="B29" i="3"/>
  <c r="B21" i="3"/>
  <c r="B13" i="3"/>
  <c r="B5" i="3"/>
  <c r="G107" i="3"/>
  <c r="C107" i="3" s="1"/>
  <c r="G99" i="3"/>
  <c r="C99" i="3" s="1"/>
  <c r="G91" i="3"/>
  <c r="C91" i="3" s="1"/>
  <c r="G83" i="3"/>
  <c r="C83" i="3" s="1"/>
  <c r="G75" i="3"/>
  <c r="C75" i="3" s="1"/>
  <c r="G67" i="3"/>
  <c r="C67" i="3" s="1"/>
  <c r="G59" i="3"/>
  <c r="C59" i="3" s="1"/>
  <c r="G51" i="3"/>
  <c r="C51" i="3" s="1"/>
  <c r="G43" i="3"/>
  <c r="C43" i="3" s="1"/>
  <c r="G35" i="3"/>
  <c r="C35" i="3" s="1"/>
  <c r="G27" i="3"/>
  <c r="C27" i="3" s="1"/>
  <c r="G19" i="3"/>
  <c r="C19" i="3" s="1"/>
  <c r="G11" i="3"/>
  <c r="C11" i="3" s="1"/>
  <c r="G106" i="3"/>
  <c r="C106" i="3" s="1"/>
  <c r="G98" i="3"/>
  <c r="C98" i="3" s="1"/>
  <c r="G90" i="3"/>
  <c r="C90" i="3" s="1"/>
  <c r="G82" i="3"/>
  <c r="C82" i="3" s="1"/>
  <c r="G74" i="3"/>
  <c r="C74" i="3" s="1"/>
  <c r="G66" i="3"/>
  <c r="C66" i="3" s="1"/>
  <c r="G58" i="3"/>
  <c r="C58" i="3" s="1"/>
  <c r="G50" i="3"/>
  <c r="C50" i="3" s="1"/>
  <c r="G42" i="3"/>
  <c r="C42" i="3" s="1"/>
  <c r="G34" i="3"/>
  <c r="C34" i="3" s="1"/>
  <c r="G26" i="3"/>
  <c r="C26" i="3" s="1"/>
  <c r="G18" i="3"/>
  <c r="C18" i="3" s="1"/>
  <c r="G10" i="3"/>
  <c r="C10" i="3" s="1"/>
  <c r="B91" i="3"/>
  <c r="B107" i="3"/>
  <c r="B99" i="3"/>
  <c r="B83" i="3"/>
  <c r="B75" i="3"/>
  <c r="B67" i="3"/>
  <c r="B59" i="3"/>
  <c r="B51" i="3"/>
  <c r="B43" i="3"/>
  <c r="B35" i="3"/>
  <c r="B27" i="3"/>
  <c r="B19" i="3"/>
  <c r="B11" i="3"/>
  <c r="G87" i="3"/>
  <c r="C87" i="3" s="1"/>
  <c r="K102" i="3"/>
  <c r="K86" i="3"/>
  <c r="K70" i="3"/>
  <c r="K6" i="3"/>
  <c r="K108" i="3"/>
  <c r="K100" i="3"/>
  <c r="K92" i="3"/>
  <c r="K84" i="3"/>
  <c r="K76" i="3"/>
  <c r="K68" i="3"/>
  <c r="K60" i="3"/>
  <c r="K52" i="3"/>
  <c r="K44" i="3"/>
  <c r="K36" i="3"/>
  <c r="K28" i="3"/>
  <c r="K20" i="3"/>
  <c r="K12" i="3"/>
  <c r="K107" i="3"/>
  <c r="K99" i="3"/>
  <c r="K91" i="3"/>
  <c r="K83" i="3"/>
  <c r="K75" i="3"/>
  <c r="K67" i="3"/>
  <c r="K59" i="3"/>
  <c r="K51" i="3"/>
  <c r="K43" i="3"/>
  <c r="K35" i="3"/>
  <c r="K27" i="3"/>
  <c r="K19" i="3"/>
  <c r="K11" i="3"/>
  <c r="K98" i="3"/>
  <c r="K82" i="3"/>
  <c r="K66" i="3"/>
  <c r="K58" i="3"/>
  <c r="K50" i="3"/>
  <c r="K42" i="3"/>
  <c r="K26" i="3"/>
  <c r="K18" i="3"/>
  <c r="K34" i="3"/>
  <c r="K105" i="3"/>
  <c r="K97" i="3"/>
  <c r="K89" i="3"/>
  <c r="K81" i="3"/>
  <c r="K73" i="3"/>
  <c r="K65" i="3"/>
  <c r="K57" i="3"/>
  <c r="K49" i="3"/>
  <c r="K41" i="3"/>
  <c r="K33" i="3"/>
  <c r="K25" i="3"/>
  <c r="K17" i="3"/>
  <c r="K9" i="3"/>
  <c r="K106" i="3"/>
  <c r="K90" i="3"/>
  <c r="K74" i="3"/>
  <c r="K10" i="3"/>
  <c r="K104" i="3"/>
  <c r="K96" i="3"/>
  <c r="K88" i="3"/>
  <c r="K80" i="3"/>
  <c r="K72" i="3"/>
  <c r="K64" i="3"/>
  <c r="K56" i="3"/>
  <c r="K48" i="3"/>
  <c r="K40" i="3"/>
  <c r="K32" i="3"/>
  <c r="K24" i="3"/>
  <c r="K16" i="3"/>
  <c r="K8" i="3"/>
  <c r="K103" i="3"/>
  <c r="K95" i="3"/>
  <c r="K87" i="3"/>
  <c r="K79" i="3"/>
  <c r="K71" i="3"/>
  <c r="K63" i="3"/>
  <c r="K55" i="3"/>
  <c r="K47" i="3"/>
  <c r="K39" i="3"/>
  <c r="K31" i="3"/>
  <c r="K23" i="3"/>
  <c r="K15" i="3"/>
  <c r="K7" i="3"/>
  <c r="K4" i="3"/>
  <c r="K94" i="3"/>
  <c r="K78" i="3"/>
  <c r="K62" i="3"/>
  <c r="K54" i="3"/>
  <c r="K46" i="3"/>
  <c r="K38" i="3"/>
  <c r="K22" i="3"/>
  <c r="K14" i="3"/>
  <c r="K30" i="3"/>
  <c r="K109" i="3"/>
  <c r="L109" i="3" s="1"/>
  <c r="M109" i="3" s="1"/>
  <c r="K101" i="3"/>
  <c r="K93" i="3"/>
  <c r="K85" i="3"/>
  <c r="K77" i="3"/>
  <c r="K69" i="3"/>
  <c r="K61" i="3"/>
  <c r="K53" i="3"/>
  <c r="K45" i="3"/>
  <c r="K37" i="3"/>
  <c r="K29" i="3"/>
  <c r="K21" i="3"/>
  <c r="K13" i="3"/>
  <c r="F24" i="2"/>
  <c r="F62" i="2"/>
  <c r="F84" i="2"/>
  <c r="F40" i="2"/>
  <c r="I47" i="2"/>
  <c r="F22" i="2"/>
  <c r="I77" i="2"/>
  <c r="F28" i="2"/>
  <c r="F38" i="2"/>
  <c r="I15" i="2"/>
  <c r="I54" i="2"/>
  <c r="F80" i="2"/>
  <c r="I31" i="2"/>
  <c r="F6" i="2"/>
  <c r="I13" i="2"/>
  <c r="I58" i="2"/>
  <c r="F87" i="2"/>
  <c r="F10" i="2"/>
  <c r="I29" i="2"/>
  <c r="I81" i="2"/>
  <c r="I102" i="2"/>
  <c r="I59" i="2"/>
  <c r="I55" i="1"/>
  <c r="I63" i="1"/>
  <c r="I23" i="1"/>
  <c r="I15" i="1"/>
  <c r="I99" i="1"/>
  <c r="I83" i="1"/>
  <c r="I79" i="1"/>
  <c r="H71" i="3"/>
  <c r="H63" i="3"/>
  <c r="H12" i="3"/>
  <c r="H94" i="3"/>
  <c r="H109" i="3"/>
  <c r="I109" i="3" s="1"/>
  <c r="J109" i="3" s="1"/>
  <c r="F5" i="2"/>
  <c r="C40" i="2"/>
  <c r="F45" i="2"/>
  <c r="C87" i="2"/>
  <c r="F105" i="2"/>
  <c r="F49" i="2"/>
  <c r="C69" i="2"/>
  <c r="F69" i="2"/>
  <c r="F9" i="2"/>
  <c r="F23" i="2"/>
  <c r="C23" i="2"/>
  <c r="F32" i="2"/>
  <c r="F39" i="2"/>
  <c r="C39" i="2"/>
  <c r="F56" i="2"/>
  <c r="I69" i="2"/>
  <c r="I86" i="2"/>
  <c r="I90" i="2"/>
  <c r="F7" i="2"/>
  <c r="F8" i="2"/>
  <c r="I11" i="2"/>
  <c r="F31" i="2"/>
  <c r="I43" i="2"/>
  <c r="F46" i="2"/>
  <c r="C53" i="2"/>
  <c r="F53" i="2"/>
  <c r="F58" i="2"/>
  <c r="F61" i="2"/>
  <c r="F73" i="2"/>
  <c r="F94" i="2"/>
  <c r="F98" i="2"/>
  <c r="C98" i="2"/>
  <c r="I109" i="2"/>
  <c r="J109" i="2" s="1"/>
  <c r="K109" i="2" s="1"/>
  <c r="I9" i="2"/>
  <c r="I10" i="2"/>
  <c r="C22" i="2"/>
  <c r="F26" i="2"/>
  <c r="I27" i="2"/>
  <c r="C38" i="2"/>
  <c r="F42" i="2"/>
  <c r="I53" i="2"/>
  <c r="F55" i="2"/>
  <c r="C55" i="2"/>
  <c r="F66" i="2"/>
  <c r="F77" i="2"/>
  <c r="F83" i="2"/>
  <c r="C85" i="2"/>
  <c r="F85" i="2"/>
  <c r="F96" i="2"/>
  <c r="F100" i="2"/>
  <c r="I106" i="2"/>
  <c r="I7" i="2"/>
  <c r="I19" i="2"/>
  <c r="I26" i="2"/>
  <c r="F30" i="2"/>
  <c r="I35" i="2"/>
  <c r="C41" i="2"/>
  <c r="F41" i="2"/>
  <c r="F60" i="2"/>
  <c r="F13" i="2"/>
  <c r="F4" i="2"/>
  <c r="F14" i="2"/>
  <c r="F18" i="2"/>
  <c r="C25" i="2"/>
  <c r="F25" i="2"/>
  <c r="F34" i="2"/>
  <c r="I42" i="2"/>
  <c r="F50" i="2"/>
  <c r="F70" i="2"/>
  <c r="F89" i="2"/>
  <c r="I5" i="2"/>
  <c r="I6" i="2"/>
  <c r="F21" i="2"/>
  <c r="I22" i="2"/>
  <c r="F29" i="2"/>
  <c r="F37" i="2"/>
  <c r="I38" i="2"/>
  <c r="I63" i="2"/>
  <c r="F65" i="2"/>
  <c r="I70" i="2"/>
  <c r="I74" i="2"/>
  <c r="F93" i="2"/>
  <c r="F99" i="2"/>
  <c r="C101" i="2"/>
  <c r="F101" i="2"/>
  <c r="C10" i="2"/>
  <c r="F11" i="2"/>
  <c r="F12" i="2"/>
  <c r="I14" i="2"/>
  <c r="F17" i="2"/>
  <c r="I21" i="2"/>
  <c r="I25" i="2"/>
  <c r="I30" i="2"/>
  <c r="F33" i="2"/>
  <c r="I37" i="2"/>
  <c r="I41" i="2"/>
  <c r="F44" i="2"/>
  <c r="F54" i="2"/>
  <c r="I57" i="2"/>
  <c r="F59" i="2"/>
  <c r="F78" i="2"/>
  <c r="F82" i="2"/>
  <c r="C82" i="2"/>
  <c r="I93" i="2"/>
  <c r="F103" i="2"/>
  <c r="I103" i="2"/>
  <c r="I95" i="2"/>
  <c r="I87" i="2"/>
  <c r="I79" i="2"/>
  <c r="I71" i="2"/>
  <c r="I108" i="2"/>
  <c r="I100" i="2"/>
  <c r="I92" i="2"/>
  <c r="I84" i="2"/>
  <c r="I76" i="2"/>
  <c r="I68" i="2"/>
  <c r="I60" i="2"/>
  <c r="I52" i="2"/>
  <c r="I44" i="2"/>
  <c r="I36" i="2"/>
  <c r="I28" i="2"/>
  <c r="I20" i="2"/>
  <c r="I107" i="2"/>
  <c r="I99" i="2"/>
  <c r="I91" i="2"/>
  <c r="I83" i="2"/>
  <c r="I75" i="2"/>
  <c r="I104" i="2"/>
  <c r="I96" i="2"/>
  <c r="I88" i="2"/>
  <c r="I80" i="2"/>
  <c r="I72" i="2"/>
  <c r="I64" i="2"/>
  <c r="I56" i="2"/>
  <c r="I48" i="2"/>
  <c r="I40" i="2"/>
  <c r="I32" i="2"/>
  <c r="I24" i="2"/>
  <c r="I16" i="2"/>
  <c r="I105" i="2"/>
  <c r="I98" i="2"/>
  <c r="I73" i="2"/>
  <c r="I45" i="2"/>
  <c r="F88" i="2"/>
  <c r="I85" i="2"/>
  <c r="I78" i="2"/>
  <c r="F68" i="2"/>
  <c r="I50" i="2"/>
  <c r="I49" i="2"/>
  <c r="I39" i="2"/>
  <c r="F36" i="2"/>
  <c r="I18" i="2"/>
  <c r="I17" i="2"/>
  <c r="I8" i="2"/>
  <c r="I82" i="2"/>
  <c r="I62" i="2"/>
  <c r="I61" i="2"/>
  <c r="I51" i="2"/>
  <c r="F48" i="2"/>
  <c r="F92" i="2"/>
  <c r="I89" i="2"/>
  <c r="F104" i="2"/>
  <c r="I101" i="2"/>
  <c r="I94" i="2"/>
  <c r="F72" i="2"/>
  <c r="I66" i="2"/>
  <c r="I65" i="2"/>
  <c r="I55" i="2"/>
  <c r="F52" i="2"/>
  <c r="I34" i="2"/>
  <c r="I33" i="2"/>
  <c r="I23" i="2"/>
  <c r="F20" i="2"/>
  <c r="I12" i="2"/>
  <c r="I4" i="2"/>
  <c r="F76" i="2"/>
  <c r="I67" i="2"/>
  <c r="F64" i="2"/>
  <c r="I46" i="2"/>
  <c r="F16" i="2"/>
  <c r="F27" i="2"/>
  <c r="F43" i="2"/>
  <c r="F71" i="2"/>
  <c r="C71" i="2"/>
  <c r="F15" i="2"/>
  <c r="F90" i="2"/>
  <c r="F19" i="2"/>
  <c r="F51" i="2"/>
  <c r="F75" i="2"/>
  <c r="F86" i="2"/>
  <c r="F97" i="2"/>
  <c r="F107" i="2"/>
  <c r="F47" i="2"/>
  <c r="F95" i="2"/>
  <c r="F106" i="2"/>
  <c r="F74" i="2"/>
  <c r="F35" i="2"/>
  <c r="F57" i="2"/>
  <c r="F67" i="2"/>
  <c r="F81" i="2"/>
  <c r="F91" i="2"/>
  <c r="F102" i="2"/>
  <c r="F63" i="2"/>
  <c r="F79" i="2"/>
  <c r="I103" i="1"/>
  <c r="I95" i="1"/>
  <c r="I47" i="1"/>
  <c r="I91" i="1"/>
  <c r="I39" i="1"/>
  <c r="I87" i="1"/>
  <c r="I31" i="1"/>
  <c r="I107" i="1"/>
  <c r="I71" i="1"/>
  <c r="I7" i="1"/>
  <c r="I102" i="1"/>
  <c r="I94" i="1"/>
  <c r="I86" i="1"/>
  <c r="I78" i="1"/>
  <c r="I70" i="1"/>
  <c r="I62" i="1"/>
  <c r="I54" i="1"/>
  <c r="I46" i="1"/>
  <c r="I38" i="1"/>
  <c r="I30" i="1"/>
  <c r="I22" i="1"/>
  <c r="I14" i="1"/>
  <c r="I6" i="1"/>
  <c r="I101" i="1"/>
  <c r="I93" i="1"/>
  <c r="I85" i="1"/>
  <c r="I77" i="1"/>
  <c r="I69" i="1"/>
  <c r="I61" i="1"/>
  <c r="I53" i="1"/>
  <c r="I45" i="1"/>
  <c r="I37" i="1"/>
  <c r="I29" i="1"/>
  <c r="I21" i="1"/>
  <c r="I13" i="1"/>
  <c r="I5" i="1"/>
  <c r="F102" i="1"/>
  <c r="F94" i="1"/>
  <c r="F86" i="1"/>
  <c r="F70" i="1"/>
  <c r="F62" i="1"/>
  <c r="F54" i="1"/>
  <c r="F38" i="1"/>
  <c r="F30" i="1"/>
  <c r="F22" i="1"/>
  <c r="F6" i="1"/>
  <c r="I108" i="1"/>
  <c r="I100" i="1"/>
  <c r="I92" i="1"/>
  <c r="I84" i="1"/>
  <c r="I76" i="1"/>
  <c r="I68" i="1"/>
  <c r="I60" i="1"/>
  <c r="I52" i="1"/>
  <c r="I44" i="1"/>
  <c r="I36" i="1"/>
  <c r="I28" i="1"/>
  <c r="I20" i="1"/>
  <c r="I12" i="1"/>
  <c r="I75" i="1"/>
  <c r="I67" i="1"/>
  <c r="I59" i="1"/>
  <c r="I51" i="1"/>
  <c r="I43" i="1"/>
  <c r="I35" i="1"/>
  <c r="I27" i="1"/>
  <c r="I19" i="1"/>
  <c r="I11" i="1"/>
  <c r="I106" i="1"/>
  <c r="I98" i="1"/>
  <c r="I90" i="1"/>
  <c r="I82" i="1"/>
  <c r="I74" i="1"/>
  <c r="I66" i="1"/>
  <c r="I58" i="1"/>
  <c r="I50" i="1"/>
  <c r="I42" i="1"/>
  <c r="I34" i="1"/>
  <c r="I26" i="1"/>
  <c r="I18" i="1"/>
  <c r="I10" i="1"/>
  <c r="I105" i="1"/>
  <c r="I97" i="1"/>
  <c r="I89" i="1"/>
  <c r="I81" i="1"/>
  <c r="I73" i="1"/>
  <c r="I65" i="1"/>
  <c r="I57" i="1"/>
  <c r="I49" i="1"/>
  <c r="I41" i="1"/>
  <c r="I33" i="1"/>
  <c r="I25" i="1"/>
  <c r="I17" i="1"/>
  <c r="I9" i="1"/>
  <c r="F106" i="1"/>
  <c r="F74" i="1"/>
  <c r="F42" i="1"/>
  <c r="F10" i="1"/>
  <c r="I104" i="1"/>
  <c r="I96" i="1"/>
  <c r="I88" i="1"/>
  <c r="I80" i="1"/>
  <c r="I72" i="1"/>
  <c r="I64" i="1"/>
  <c r="I56" i="1"/>
  <c r="I48" i="1"/>
  <c r="I40" i="1"/>
  <c r="I32" i="1"/>
  <c r="I24" i="1"/>
  <c r="I16" i="1"/>
  <c r="C106" i="1"/>
  <c r="C74" i="1"/>
  <c r="C42" i="1"/>
  <c r="C10" i="1"/>
  <c r="F98" i="1"/>
  <c r="F90" i="1"/>
  <c r="F82" i="1"/>
  <c r="F66" i="1"/>
  <c r="F58" i="1"/>
  <c r="F50" i="1"/>
  <c r="F34" i="1"/>
  <c r="F26" i="1"/>
  <c r="F18" i="1"/>
  <c r="C102" i="1"/>
  <c r="C70" i="1"/>
  <c r="C38" i="1"/>
  <c r="C6" i="1"/>
  <c r="F105" i="1"/>
  <c r="F97" i="1"/>
  <c r="F89" i="1"/>
  <c r="F81" i="1"/>
  <c r="F73" i="1"/>
  <c r="F65" i="1"/>
  <c r="F57" i="1"/>
  <c r="F49" i="1"/>
  <c r="F41" i="1"/>
  <c r="F33" i="1"/>
  <c r="F25" i="1"/>
  <c r="F17" i="1"/>
  <c r="F9" i="1"/>
  <c r="F104" i="1"/>
  <c r="F96" i="1"/>
  <c r="F88" i="1"/>
  <c r="F80" i="1"/>
  <c r="F72" i="1"/>
  <c r="F64" i="1"/>
  <c r="F56" i="1"/>
  <c r="F48" i="1"/>
  <c r="F40" i="1"/>
  <c r="F32" i="1"/>
  <c r="F24" i="1"/>
  <c r="F16" i="1"/>
  <c r="F8" i="1"/>
  <c r="C94" i="1"/>
  <c r="C62" i="1"/>
  <c r="C30" i="1"/>
  <c r="F103" i="1"/>
  <c r="F95" i="1"/>
  <c r="F87" i="1"/>
  <c r="F79" i="1"/>
  <c r="F71" i="1"/>
  <c r="F63" i="1"/>
  <c r="F55" i="1"/>
  <c r="F47" i="1"/>
  <c r="F39" i="1"/>
  <c r="F31" i="1"/>
  <c r="F23" i="1"/>
  <c r="F15" i="1"/>
  <c r="F7" i="1"/>
  <c r="F78" i="1"/>
  <c r="F46" i="1"/>
  <c r="F14" i="1"/>
  <c r="F101" i="1"/>
  <c r="F93" i="1"/>
  <c r="F85" i="1"/>
  <c r="F77" i="1"/>
  <c r="F69" i="1"/>
  <c r="F61" i="1"/>
  <c r="F53" i="1"/>
  <c r="F45" i="1"/>
  <c r="F37" i="1"/>
  <c r="F29" i="1"/>
  <c r="F21" i="1"/>
  <c r="F13" i="1"/>
  <c r="F5" i="1"/>
  <c r="F108" i="1"/>
  <c r="F100" i="1"/>
  <c r="F92" i="1"/>
  <c r="F84" i="1"/>
  <c r="F76" i="1"/>
  <c r="F68" i="1"/>
  <c r="F60" i="1"/>
  <c r="F52" i="1"/>
  <c r="F44" i="1"/>
  <c r="F36" i="1"/>
  <c r="F28" i="1"/>
  <c r="F20" i="1"/>
  <c r="F12" i="1"/>
  <c r="F107" i="1"/>
  <c r="F99" i="1"/>
  <c r="F91" i="1"/>
  <c r="F83" i="1"/>
  <c r="F75" i="1"/>
  <c r="F67" i="1"/>
  <c r="F59" i="1"/>
  <c r="F51" i="1"/>
  <c r="F43" i="1"/>
  <c r="F35" i="1"/>
  <c r="F27" i="1"/>
  <c r="F19" i="1"/>
  <c r="F11" i="1"/>
  <c r="J74" i="7" l="1"/>
  <c r="J81" i="7"/>
  <c r="J83" i="7"/>
  <c r="J66" i="7"/>
  <c r="J28" i="7"/>
  <c r="J65" i="7"/>
  <c r="J44" i="7"/>
  <c r="J77" i="7"/>
  <c r="J87" i="7"/>
  <c r="J25" i="7"/>
  <c r="J11" i="7"/>
  <c r="J62" i="7"/>
  <c r="J9" i="7"/>
  <c r="J23" i="7"/>
  <c r="J39" i="7"/>
  <c r="J26" i="7"/>
  <c r="J36" i="7"/>
  <c r="J78" i="7"/>
  <c r="J79" i="7"/>
  <c r="J35" i="7"/>
  <c r="J53" i="7"/>
  <c r="J84" i="7"/>
  <c r="J4" i="7"/>
  <c r="J40" i="7"/>
  <c r="J45" i="7"/>
  <c r="J67" i="7"/>
  <c r="J70" i="7"/>
  <c r="J73" i="7"/>
  <c r="J69" i="7"/>
  <c r="J20" i="7"/>
  <c r="J29" i="7"/>
  <c r="J7" i="7"/>
  <c r="J5" i="7"/>
  <c r="J52" i="7"/>
  <c r="J13" i="7"/>
  <c r="J31" i="7"/>
  <c r="J82" i="7"/>
  <c r="J48" i="7"/>
  <c r="J14" i="7"/>
  <c r="J71" i="7"/>
  <c r="J46" i="7"/>
  <c r="J59" i="7"/>
  <c r="J41" i="7"/>
  <c r="J55" i="7"/>
  <c r="J6" i="7"/>
  <c r="J86" i="7"/>
  <c r="J64" i="7"/>
  <c r="J51" i="7"/>
  <c r="J47" i="7"/>
  <c r="J85" i="7"/>
  <c r="J57" i="7"/>
  <c r="J61" i="7"/>
  <c r="J27" i="7"/>
  <c r="J33" i="7"/>
  <c r="J75" i="7"/>
  <c r="J54" i="7"/>
  <c r="J19" i="7"/>
  <c r="J32" i="7"/>
  <c r="J37" i="7"/>
  <c r="J50" i="7"/>
  <c r="J34" i="7"/>
  <c r="J43" i="7"/>
  <c r="J24" i="7"/>
  <c r="J56" i="7"/>
  <c r="J22" i="7"/>
  <c r="J42" i="7"/>
  <c r="J76" i="7"/>
  <c r="J21" i="7"/>
  <c r="J16" i="7"/>
  <c r="J58" i="7"/>
  <c r="J60" i="7"/>
  <c r="J49" i="7"/>
  <c r="J12" i="7"/>
  <c r="J8" i="7"/>
  <c r="J80" i="7"/>
  <c r="J63" i="7"/>
  <c r="J72" i="7"/>
  <c r="J30" i="7"/>
  <c r="J17" i="7"/>
  <c r="J18" i="7"/>
  <c r="J68" i="7"/>
  <c r="J10" i="7"/>
  <c r="J38" i="7"/>
  <c r="J15" i="7"/>
  <c r="H37" i="3"/>
  <c r="M49" i="2"/>
  <c r="M29" i="2"/>
  <c r="M37" i="2"/>
  <c r="M45" i="2"/>
  <c r="M53" i="2"/>
  <c r="M61" i="2"/>
  <c r="M57" i="2"/>
  <c r="M64" i="2"/>
  <c r="M30" i="2"/>
  <c r="M38" i="2"/>
  <c r="M46" i="2"/>
  <c r="M54" i="2"/>
  <c r="M62" i="2"/>
  <c r="M40" i="2"/>
  <c r="M25" i="2"/>
  <c r="M32" i="2"/>
  <c r="M56" i="2"/>
  <c r="M33" i="2"/>
  <c r="M52" i="2"/>
  <c r="M31" i="2"/>
  <c r="M39" i="2"/>
  <c r="M47" i="2"/>
  <c r="M55" i="2"/>
  <c r="M63" i="2"/>
  <c r="M41" i="2"/>
  <c r="M48" i="2"/>
  <c r="M24" i="2"/>
  <c r="M26" i="2"/>
  <c r="M34" i="2"/>
  <c r="M42" i="2"/>
  <c r="M50" i="2"/>
  <c r="M58" i="2"/>
  <c r="M27" i="2"/>
  <c r="M35" i="2"/>
  <c r="M43" i="2"/>
  <c r="M51" i="2"/>
  <c r="M59" i="2"/>
  <c r="M28" i="2"/>
  <c r="M36" i="2"/>
  <c r="M44" i="2"/>
  <c r="M60" i="2"/>
  <c r="H68" i="3"/>
  <c r="H23" i="3"/>
  <c r="M32" i="1"/>
  <c r="M33" i="1"/>
  <c r="M34" i="1"/>
  <c r="M35" i="1"/>
  <c r="M36" i="1"/>
  <c r="M37" i="1"/>
  <c r="M38" i="1"/>
  <c r="M39" i="1"/>
  <c r="M40" i="1"/>
  <c r="M25" i="1"/>
  <c r="M26" i="1"/>
  <c r="M27" i="1"/>
  <c r="M43" i="1"/>
  <c r="M59" i="1"/>
  <c r="M44" i="1"/>
  <c r="M60" i="1"/>
  <c r="M45" i="1"/>
  <c r="M61" i="1"/>
  <c r="M47" i="1"/>
  <c r="M63" i="1"/>
  <c r="M48" i="1"/>
  <c r="M64" i="1"/>
  <c r="M49" i="1"/>
  <c r="M24" i="1"/>
  <c r="M50" i="1"/>
  <c r="M51" i="1"/>
  <c r="M52" i="1"/>
  <c r="M53" i="1"/>
  <c r="M54" i="1"/>
  <c r="M55" i="1"/>
  <c r="M56" i="1"/>
  <c r="M41" i="1"/>
  <c r="M57" i="1"/>
  <c r="M42" i="1"/>
  <c r="M58" i="1"/>
  <c r="M28" i="1"/>
  <c r="M29" i="1"/>
  <c r="M30" i="1"/>
  <c r="M46" i="1"/>
  <c r="M62" i="1"/>
  <c r="M31" i="1"/>
  <c r="H16" i="3"/>
  <c r="H74" i="3"/>
  <c r="G7" i="6"/>
  <c r="H7" i="6" s="1"/>
  <c r="I7" i="6" s="1"/>
  <c r="E8" i="6" s="1"/>
  <c r="G8" i="6" s="1"/>
  <c r="H8" i="6" s="1"/>
  <c r="I8" i="6" s="1"/>
  <c r="E9" i="6" s="1"/>
  <c r="G9" i="6" s="1"/>
  <c r="H9" i="6" s="1"/>
  <c r="I9" i="6" s="1"/>
  <c r="E10" i="6" s="1"/>
  <c r="G10" i="6" s="1"/>
  <c r="O26" i="3"/>
  <c r="O42" i="3"/>
  <c r="O58" i="3"/>
  <c r="O59" i="3"/>
  <c r="O27" i="3"/>
  <c r="O43" i="3"/>
  <c r="O53" i="3"/>
  <c r="O55" i="3"/>
  <c r="O56" i="3"/>
  <c r="O41" i="3"/>
  <c r="O28" i="3"/>
  <c r="O44" i="3"/>
  <c r="O60" i="3"/>
  <c r="O32" i="3"/>
  <c r="O64" i="3"/>
  <c r="O29" i="3"/>
  <c r="O45" i="3"/>
  <c r="O61" i="3"/>
  <c r="O30" i="3"/>
  <c r="O46" i="3"/>
  <c r="O62" i="3"/>
  <c r="O31" i="3"/>
  <c r="O47" i="3"/>
  <c r="O63" i="3"/>
  <c r="O48" i="3"/>
  <c r="O33" i="3"/>
  <c r="O49" i="3"/>
  <c r="O24" i="3"/>
  <c r="O34" i="3"/>
  <c r="O50" i="3"/>
  <c r="O35" i="3"/>
  <c r="O51" i="3"/>
  <c r="O36" i="3"/>
  <c r="O52" i="3"/>
  <c r="O37" i="3"/>
  <c r="O38" i="3"/>
  <c r="O54" i="3"/>
  <c r="O39" i="3"/>
  <c r="O40" i="3"/>
  <c r="O25" i="3"/>
  <c r="O57" i="3"/>
  <c r="H86" i="3"/>
  <c r="H90" i="3"/>
  <c r="H53" i="3"/>
  <c r="H38" i="3"/>
  <c r="H44" i="3"/>
  <c r="H24" i="3"/>
  <c r="H15" i="3"/>
  <c r="H101" i="3"/>
  <c r="H14" i="3"/>
  <c r="H60" i="3"/>
  <c r="H87" i="3"/>
  <c r="H56" i="3"/>
  <c r="H100" i="3"/>
  <c r="H20" i="3"/>
  <c r="C5" i="3"/>
  <c r="H5" i="3"/>
  <c r="H22" i="3"/>
  <c r="H40" i="3"/>
  <c r="H21" i="3"/>
  <c r="H64" i="3"/>
  <c r="H46" i="3"/>
  <c r="H31" i="3"/>
  <c r="H19" i="3"/>
  <c r="G4" i="1"/>
  <c r="H25" i="3"/>
  <c r="H89" i="3"/>
  <c r="H57" i="3"/>
  <c r="J4" i="1"/>
  <c r="H58" i="3"/>
  <c r="H76" i="3"/>
  <c r="H47" i="3"/>
  <c r="H69" i="3"/>
  <c r="H41" i="3"/>
  <c r="H78" i="3"/>
  <c r="H96" i="3"/>
  <c r="H48" i="3"/>
  <c r="H52" i="3"/>
  <c r="H70" i="3"/>
  <c r="H30" i="3"/>
  <c r="H39" i="3"/>
  <c r="H27" i="3"/>
  <c r="H65" i="3"/>
  <c r="H34" i="3"/>
  <c r="H88" i="3"/>
  <c r="H92" i="3"/>
  <c r="H29" i="3"/>
  <c r="H59" i="3"/>
  <c r="H103" i="3"/>
  <c r="H97" i="3"/>
  <c r="H7" i="3"/>
  <c r="H98" i="3"/>
  <c r="H61" i="3"/>
  <c r="H54" i="3"/>
  <c r="H72" i="3"/>
  <c r="H28" i="3"/>
  <c r="H33" i="3"/>
  <c r="H66" i="3"/>
  <c r="H4" i="3"/>
  <c r="L108" i="3"/>
  <c r="M108" i="3" s="1"/>
  <c r="L96" i="3"/>
  <c r="H80" i="3"/>
  <c r="H36" i="3"/>
  <c r="H81" i="3"/>
  <c r="H17" i="3"/>
  <c r="H85" i="3"/>
  <c r="H8" i="3"/>
  <c r="H104" i="3"/>
  <c r="H26" i="3"/>
  <c r="H6" i="3"/>
  <c r="H67" i="3"/>
  <c r="H84" i="3"/>
  <c r="H83" i="3"/>
  <c r="H55" i="3"/>
  <c r="H106" i="3"/>
  <c r="H51" i="3"/>
  <c r="H108" i="3"/>
  <c r="I108" i="3" s="1"/>
  <c r="J108" i="3" s="1"/>
  <c r="H93" i="3"/>
  <c r="H32" i="3"/>
  <c r="H91" i="3"/>
  <c r="H95" i="3"/>
  <c r="H49" i="3"/>
  <c r="H79" i="3"/>
  <c r="H102" i="3"/>
  <c r="H73" i="3"/>
  <c r="H13" i="3"/>
  <c r="H11" i="3"/>
  <c r="H82" i="3"/>
  <c r="H99" i="3"/>
  <c r="H62" i="3"/>
  <c r="H18" i="3"/>
  <c r="H75" i="3"/>
  <c r="H77" i="3"/>
  <c r="H45" i="3"/>
  <c r="H42" i="3"/>
  <c r="H43" i="3"/>
  <c r="H107" i="3"/>
  <c r="H35" i="3"/>
  <c r="H105" i="3"/>
  <c r="H50" i="3"/>
  <c r="H9" i="3"/>
  <c r="L7" i="3"/>
  <c r="L35" i="3"/>
  <c r="H10" i="3"/>
  <c r="L66" i="3"/>
  <c r="L33" i="3"/>
  <c r="G107" i="2"/>
  <c r="J106" i="1"/>
  <c r="J53" i="1"/>
  <c r="L104" i="3"/>
  <c r="L73" i="3"/>
  <c r="L17" i="3"/>
  <c r="L24" i="3"/>
  <c r="L26" i="3"/>
  <c r="L90" i="3"/>
  <c r="L51" i="3"/>
  <c r="L99" i="3"/>
  <c r="L44" i="3"/>
  <c r="L29" i="3"/>
  <c r="L77" i="3"/>
  <c r="L22" i="3"/>
  <c r="L47" i="3"/>
  <c r="L103" i="3"/>
  <c r="L89" i="3"/>
  <c r="L87" i="3"/>
  <c r="L65" i="3"/>
  <c r="L10" i="3"/>
  <c r="L6" i="3"/>
  <c r="L32" i="3"/>
  <c r="L72" i="3"/>
  <c r="L34" i="3"/>
  <c r="L98" i="3"/>
  <c r="L107" i="3"/>
  <c r="L92" i="3"/>
  <c r="L37" i="3"/>
  <c r="L30" i="3"/>
  <c r="L62" i="3"/>
  <c r="L102" i="3"/>
  <c r="L55" i="3"/>
  <c r="L81" i="3"/>
  <c r="L11" i="3"/>
  <c r="L83" i="3"/>
  <c r="L31" i="3"/>
  <c r="L57" i="3"/>
  <c r="L9" i="3"/>
  <c r="L105" i="3"/>
  <c r="L40" i="3"/>
  <c r="L80" i="3"/>
  <c r="L42" i="3"/>
  <c r="L106" i="3"/>
  <c r="L59" i="3"/>
  <c r="L12" i="3"/>
  <c r="L52" i="3"/>
  <c r="L45" i="3"/>
  <c r="L85" i="3"/>
  <c r="L63" i="3"/>
  <c r="L13" i="3"/>
  <c r="L88" i="3"/>
  <c r="L50" i="3"/>
  <c r="L19" i="3"/>
  <c r="L20" i="3"/>
  <c r="L60" i="3"/>
  <c r="L100" i="3"/>
  <c r="L53" i="3"/>
  <c r="L93" i="3"/>
  <c r="L38" i="3"/>
  <c r="L70" i="3"/>
  <c r="L15" i="3"/>
  <c r="L71" i="3"/>
  <c r="L56" i="3"/>
  <c r="L5" i="3"/>
  <c r="L74" i="3"/>
  <c r="L49" i="3"/>
  <c r="L8" i="3"/>
  <c r="L48" i="3"/>
  <c r="L58" i="3"/>
  <c r="L27" i="3"/>
  <c r="L67" i="3"/>
  <c r="L28" i="3"/>
  <c r="L101" i="3"/>
  <c r="L78" i="3"/>
  <c r="L23" i="3"/>
  <c r="L75" i="3"/>
  <c r="L68" i="3"/>
  <c r="L61" i="3"/>
  <c r="L46" i="3"/>
  <c r="L86" i="3"/>
  <c r="L79" i="3"/>
  <c r="L4" i="3"/>
  <c r="L41" i="3"/>
  <c r="L97" i="3"/>
  <c r="L36" i="3"/>
  <c r="L69" i="3"/>
  <c r="L76" i="3"/>
  <c r="L25" i="3"/>
  <c r="L16" i="3"/>
  <c r="L64" i="3"/>
  <c r="L18" i="3"/>
  <c r="L82" i="3"/>
  <c r="L43" i="3"/>
  <c r="L91" i="3"/>
  <c r="L84" i="3"/>
  <c r="L21" i="3"/>
  <c r="L14" i="3"/>
  <c r="L54" i="3"/>
  <c r="L94" i="3"/>
  <c r="L39" i="3"/>
  <c r="L95" i="3"/>
  <c r="G24" i="2"/>
  <c r="G22" i="2"/>
  <c r="G45" i="2"/>
  <c r="J47" i="2"/>
  <c r="J23" i="2"/>
  <c r="G79" i="2"/>
  <c r="G49" i="2"/>
  <c r="J94" i="2"/>
  <c r="J105" i="2"/>
  <c r="J58" i="2"/>
  <c r="G105" i="2"/>
  <c r="J97" i="2"/>
  <c r="J81" i="2"/>
  <c r="G108" i="2"/>
  <c r="H108" i="2" s="1"/>
  <c r="J106" i="2"/>
  <c r="G81" i="2"/>
  <c r="J55" i="2"/>
  <c r="J29" i="2"/>
  <c r="G29" i="2"/>
  <c r="G63" i="2"/>
  <c r="J46" i="2"/>
  <c r="G102" i="2"/>
  <c r="G90" i="2"/>
  <c r="J34" i="2"/>
  <c r="J8" i="2"/>
  <c r="J16" i="2"/>
  <c r="J107" i="2"/>
  <c r="G103" i="2"/>
  <c r="G91" i="2"/>
  <c r="G47" i="2"/>
  <c r="G15" i="2"/>
  <c r="J67" i="2"/>
  <c r="G52" i="2"/>
  <c r="J89" i="2"/>
  <c r="J17" i="2"/>
  <c r="J85" i="2"/>
  <c r="J24" i="2"/>
  <c r="J88" i="2"/>
  <c r="J20" i="2"/>
  <c r="J84" i="2"/>
  <c r="J103" i="2"/>
  <c r="J93" i="2"/>
  <c r="J41" i="2"/>
  <c r="G12" i="2"/>
  <c r="J70" i="2"/>
  <c r="J6" i="2"/>
  <c r="G41" i="2"/>
  <c r="J15" i="2"/>
  <c r="G83" i="2"/>
  <c r="J27" i="2"/>
  <c r="G94" i="2"/>
  <c r="G31" i="2"/>
  <c r="G56" i="2"/>
  <c r="G28" i="2"/>
  <c r="J18" i="2"/>
  <c r="J96" i="2"/>
  <c r="J92" i="2"/>
  <c r="G11" i="2"/>
  <c r="G18" i="2"/>
  <c r="G77" i="2"/>
  <c r="G26" i="2"/>
  <c r="G73" i="2"/>
  <c r="J11" i="2"/>
  <c r="J59" i="2"/>
  <c r="G92" i="2"/>
  <c r="J28" i="2"/>
  <c r="J37" i="2"/>
  <c r="G67" i="2"/>
  <c r="G71" i="2"/>
  <c r="J65" i="2"/>
  <c r="G48" i="2"/>
  <c r="G36" i="2"/>
  <c r="J45" i="2"/>
  <c r="J40" i="2"/>
  <c r="J104" i="2"/>
  <c r="J36" i="2"/>
  <c r="J100" i="2"/>
  <c r="G82" i="2"/>
  <c r="G33" i="2"/>
  <c r="J63" i="2"/>
  <c r="G89" i="2"/>
  <c r="G14" i="2"/>
  <c r="J35" i="2"/>
  <c r="J102" i="2"/>
  <c r="G66" i="2"/>
  <c r="G61" i="2"/>
  <c r="G8" i="2"/>
  <c r="G39" i="2"/>
  <c r="J32" i="2"/>
  <c r="G65" i="2"/>
  <c r="G97" i="2"/>
  <c r="G86" i="2"/>
  <c r="J66" i="2"/>
  <c r="J39" i="2"/>
  <c r="J48" i="2"/>
  <c r="J44" i="2"/>
  <c r="J108" i="2"/>
  <c r="K108" i="2" s="1"/>
  <c r="J13" i="2"/>
  <c r="J30" i="2"/>
  <c r="G101" i="2"/>
  <c r="J38" i="2"/>
  <c r="G70" i="2"/>
  <c r="G4" i="2"/>
  <c r="G30" i="2"/>
  <c r="G6" i="2"/>
  <c r="J10" i="2"/>
  <c r="G58" i="2"/>
  <c r="G7" i="2"/>
  <c r="G32" i="2"/>
  <c r="J54" i="2"/>
  <c r="G5" i="2"/>
  <c r="G76" i="2"/>
  <c r="G88" i="2"/>
  <c r="J5" i="2"/>
  <c r="J4" i="2"/>
  <c r="G57" i="2"/>
  <c r="G43" i="2"/>
  <c r="J12" i="2"/>
  <c r="J51" i="2"/>
  <c r="J73" i="2"/>
  <c r="J75" i="2"/>
  <c r="G78" i="2"/>
  <c r="G35" i="2"/>
  <c r="G75" i="2"/>
  <c r="G27" i="2"/>
  <c r="G20" i="2"/>
  <c r="G72" i="2"/>
  <c r="J61" i="2"/>
  <c r="J49" i="2"/>
  <c r="J98" i="2"/>
  <c r="J56" i="2"/>
  <c r="J83" i="2"/>
  <c r="J52" i="2"/>
  <c r="J71" i="2"/>
  <c r="G59" i="2"/>
  <c r="J25" i="2"/>
  <c r="G37" i="2"/>
  <c r="G50" i="2"/>
  <c r="J26" i="2"/>
  <c r="G100" i="2"/>
  <c r="G55" i="2"/>
  <c r="J9" i="2"/>
  <c r="G53" i="2"/>
  <c r="G40" i="2"/>
  <c r="N40" i="2" s="1"/>
  <c r="G74" i="2"/>
  <c r="J64" i="2"/>
  <c r="J79" i="2"/>
  <c r="G80" i="2"/>
  <c r="J57" i="2"/>
  <c r="J42" i="2"/>
  <c r="J31" i="2"/>
  <c r="J19" i="2"/>
  <c r="G96" i="2"/>
  <c r="J53" i="2"/>
  <c r="J90" i="2"/>
  <c r="G23" i="2"/>
  <c r="G10" i="2"/>
  <c r="G16" i="2"/>
  <c r="J50" i="2"/>
  <c r="J60" i="2"/>
  <c r="J21" i="2"/>
  <c r="G106" i="2"/>
  <c r="J33" i="2"/>
  <c r="J101" i="2"/>
  <c r="J82" i="2"/>
  <c r="G68" i="2"/>
  <c r="J72" i="2"/>
  <c r="J99" i="2"/>
  <c r="J68" i="2"/>
  <c r="J87" i="2"/>
  <c r="G62" i="2"/>
  <c r="G54" i="2"/>
  <c r="G17" i="2"/>
  <c r="G93" i="2"/>
  <c r="J22" i="2"/>
  <c r="G34" i="2"/>
  <c r="N34" i="2" s="1"/>
  <c r="G13" i="2"/>
  <c r="J7" i="2"/>
  <c r="G85" i="2"/>
  <c r="G42" i="2"/>
  <c r="G46" i="2"/>
  <c r="J86" i="2"/>
  <c r="G9" i="2"/>
  <c r="G87" i="2"/>
  <c r="G51" i="2"/>
  <c r="J62" i="2"/>
  <c r="J91" i="2"/>
  <c r="G99" i="2"/>
  <c r="G19" i="2"/>
  <c r="G95" i="2"/>
  <c r="G64" i="2"/>
  <c r="G104" i="2"/>
  <c r="J78" i="2"/>
  <c r="J80" i="2"/>
  <c r="J76" i="2"/>
  <c r="J95" i="2"/>
  <c r="G44" i="2"/>
  <c r="J14" i="2"/>
  <c r="J74" i="2"/>
  <c r="G21" i="2"/>
  <c r="G25" i="2"/>
  <c r="G60" i="2"/>
  <c r="J77" i="2"/>
  <c r="G98" i="2"/>
  <c r="J43" i="2"/>
  <c r="J69" i="2"/>
  <c r="G69" i="2"/>
  <c r="G84" i="2"/>
  <c r="G38" i="2"/>
  <c r="J107" i="1"/>
  <c r="G60" i="1"/>
  <c r="G99" i="1"/>
  <c r="G107" i="1"/>
  <c r="J21" i="1"/>
  <c r="J85" i="1"/>
  <c r="J87" i="1"/>
  <c r="J16" i="1"/>
  <c r="J80" i="1"/>
  <c r="J9" i="1"/>
  <c r="J31" i="1"/>
  <c r="J98" i="1"/>
  <c r="J61" i="1"/>
  <c r="J39" i="1"/>
  <c r="J69" i="1"/>
  <c r="J23" i="1"/>
  <c r="J48" i="1"/>
  <c r="J41" i="1"/>
  <c r="J105" i="1"/>
  <c r="J13" i="1"/>
  <c r="J77" i="1"/>
  <c r="J29" i="1"/>
  <c r="G37" i="1"/>
  <c r="G101" i="1"/>
  <c r="J37" i="1"/>
  <c r="J66" i="1"/>
  <c r="J92" i="1"/>
  <c r="G74" i="1"/>
  <c r="J56" i="1"/>
  <c r="J49" i="1"/>
  <c r="J74" i="1"/>
  <c r="J99" i="1"/>
  <c r="J100" i="1"/>
  <c r="J103" i="1"/>
  <c r="J64" i="1"/>
  <c r="J57" i="1"/>
  <c r="J18" i="1"/>
  <c r="J82" i="1"/>
  <c r="J43" i="1"/>
  <c r="J44" i="1"/>
  <c r="J108" i="1"/>
  <c r="J62" i="1"/>
  <c r="J15" i="1"/>
  <c r="J8" i="1"/>
  <c r="J72" i="1"/>
  <c r="J65" i="1"/>
  <c r="J26" i="1"/>
  <c r="J90" i="1"/>
  <c r="J51" i="1"/>
  <c r="J63" i="1"/>
  <c r="J52" i="1"/>
  <c r="J6" i="1"/>
  <c r="J70" i="1"/>
  <c r="G70" i="1"/>
  <c r="J73" i="1"/>
  <c r="J59" i="1"/>
  <c r="J14" i="1"/>
  <c r="J78" i="1"/>
  <c r="J60" i="1"/>
  <c r="J93" i="1"/>
  <c r="J88" i="1"/>
  <c r="J81" i="1"/>
  <c r="J79" i="1"/>
  <c r="J68" i="1"/>
  <c r="J86" i="1"/>
  <c r="J32" i="1"/>
  <c r="G23" i="1"/>
  <c r="J34" i="1"/>
  <c r="J95" i="1"/>
  <c r="G30" i="1"/>
  <c r="J24" i="1"/>
  <c r="J17" i="1"/>
  <c r="J42" i="1"/>
  <c r="J67" i="1"/>
  <c r="J5" i="1"/>
  <c r="J22" i="1"/>
  <c r="J47" i="1"/>
  <c r="J101" i="1"/>
  <c r="G38" i="1"/>
  <c r="J96" i="1"/>
  <c r="J25" i="1"/>
  <c r="J89" i="1"/>
  <c r="J50" i="1"/>
  <c r="J11" i="1"/>
  <c r="J75" i="1"/>
  <c r="J12" i="1"/>
  <c r="J76" i="1"/>
  <c r="J30" i="1"/>
  <c r="J94" i="1"/>
  <c r="J55" i="1"/>
  <c r="J45" i="1"/>
  <c r="J40" i="1"/>
  <c r="J104" i="1"/>
  <c r="J33" i="1"/>
  <c r="J97" i="1"/>
  <c r="J58" i="1"/>
  <c r="J19" i="1"/>
  <c r="J83" i="1"/>
  <c r="J20" i="1"/>
  <c r="J84" i="1"/>
  <c r="J38" i="1"/>
  <c r="J102" i="1"/>
  <c r="J71" i="1"/>
  <c r="J27" i="1"/>
  <c r="J28" i="1"/>
  <c r="J91" i="1"/>
  <c r="J46" i="1"/>
  <c r="J10" i="1"/>
  <c r="J35" i="1"/>
  <c r="J36" i="1"/>
  <c r="J54" i="1"/>
  <c r="J7" i="1"/>
  <c r="G49" i="1"/>
  <c r="G45" i="1"/>
  <c r="G95" i="1"/>
  <c r="G66" i="1"/>
  <c r="G51" i="1"/>
  <c r="G12" i="1"/>
  <c r="G76" i="1"/>
  <c r="G14" i="1"/>
  <c r="G103" i="1"/>
  <c r="G40" i="1"/>
  <c r="G65" i="1"/>
  <c r="G102" i="1"/>
  <c r="G59" i="1"/>
  <c r="G20" i="1"/>
  <c r="G61" i="1"/>
  <c r="G46" i="1"/>
  <c r="G47" i="1"/>
  <c r="G48" i="1"/>
  <c r="G9" i="1"/>
  <c r="G73" i="1"/>
  <c r="G90" i="1"/>
  <c r="G67" i="1"/>
  <c r="G28" i="1"/>
  <c r="G92" i="1"/>
  <c r="G5" i="1"/>
  <c r="G69" i="1"/>
  <c r="G78" i="1"/>
  <c r="G55" i="1"/>
  <c r="G56" i="1"/>
  <c r="G17" i="1"/>
  <c r="G81" i="1"/>
  <c r="G18" i="1"/>
  <c r="G98" i="1"/>
  <c r="G106" i="1"/>
  <c r="G54" i="1"/>
  <c r="G88" i="1"/>
  <c r="G32" i="1"/>
  <c r="G11" i="1"/>
  <c r="G77" i="1"/>
  <c r="G63" i="1"/>
  <c r="G64" i="1"/>
  <c r="G89" i="1"/>
  <c r="G21" i="1"/>
  <c r="G35" i="1"/>
  <c r="G87" i="1"/>
  <c r="G6" i="1"/>
  <c r="G68" i="1"/>
  <c r="G31" i="1"/>
  <c r="G57" i="1"/>
  <c r="G10" i="1"/>
  <c r="G75" i="1"/>
  <c r="G36" i="1"/>
  <c r="G100" i="1"/>
  <c r="G13" i="1"/>
  <c r="G25" i="1"/>
  <c r="G26" i="1"/>
  <c r="G62" i="1"/>
  <c r="G19" i="1"/>
  <c r="G83" i="1"/>
  <c r="G44" i="1"/>
  <c r="G108" i="1"/>
  <c r="H108" i="1" s="1"/>
  <c r="G85" i="1"/>
  <c r="G7" i="1"/>
  <c r="G71" i="1"/>
  <c r="G8" i="1"/>
  <c r="G72" i="1"/>
  <c r="G33" i="1"/>
  <c r="G97" i="1"/>
  <c r="G34" i="1"/>
  <c r="G86" i="1"/>
  <c r="G27" i="1"/>
  <c r="G91" i="1"/>
  <c r="G52" i="1"/>
  <c r="G29" i="1"/>
  <c r="G93" i="1"/>
  <c r="G15" i="1"/>
  <c r="G79" i="1"/>
  <c r="G16" i="1"/>
  <c r="G80" i="1"/>
  <c r="G41" i="1"/>
  <c r="G105" i="1"/>
  <c r="G50" i="1"/>
  <c r="G94" i="1"/>
  <c r="G58" i="1"/>
  <c r="G24" i="1"/>
  <c r="G43" i="1"/>
  <c r="G96" i="1"/>
  <c r="G22" i="1"/>
  <c r="G53" i="1"/>
  <c r="G39" i="1"/>
  <c r="G104" i="1"/>
  <c r="G82" i="1"/>
  <c r="G42" i="1"/>
  <c r="G84" i="1"/>
  <c r="N29" i="1" l="1"/>
  <c r="N39" i="1"/>
  <c r="N38" i="2"/>
  <c r="N52" i="2"/>
  <c r="N24" i="2"/>
  <c r="N47" i="2"/>
  <c r="N55" i="2"/>
  <c r="N27" i="2"/>
  <c r="N32" i="2"/>
  <c r="N26" i="2"/>
  <c r="N53" i="2"/>
  <c r="N58" i="2"/>
  <c r="N25" i="2"/>
  <c r="N51" i="2"/>
  <c r="N37" i="2"/>
  <c r="N33" i="2"/>
  <c r="N41" i="2"/>
  <c r="N60" i="2"/>
  <c r="N48" i="2"/>
  <c r="N49" i="2"/>
  <c r="N54" i="2"/>
  <c r="N36" i="2"/>
  <c r="N59" i="2"/>
  <c r="N61" i="2"/>
  <c r="N28" i="2"/>
  <c r="N64" i="2"/>
  <c r="N62" i="2"/>
  <c r="N30" i="2"/>
  <c r="N44" i="2"/>
  <c r="N46" i="2"/>
  <c r="N43" i="2"/>
  <c r="N56" i="2"/>
  <c r="N35" i="2"/>
  <c r="N50" i="2"/>
  <c r="N39" i="2"/>
  <c r="N42" i="2"/>
  <c r="N57" i="2"/>
  <c r="N31" i="2"/>
  <c r="N63" i="2"/>
  <c r="N45" i="2"/>
  <c r="N29" i="2"/>
  <c r="N40" i="1"/>
  <c r="N53" i="1"/>
  <c r="N62" i="1"/>
  <c r="N25" i="1"/>
  <c r="N51" i="1"/>
  <c r="N58" i="1"/>
  <c r="N41" i="1"/>
  <c r="N31" i="1"/>
  <c r="N46" i="1"/>
  <c r="N52" i="1"/>
  <c r="N27" i="1"/>
  <c r="N43" i="1"/>
  <c r="N24" i="1"/>
  <c r="N33" i="1"/>
  <c r="N60" i="1"/>
  <c r="N57" i="1"/>
  <c r="N49" i="1"/>
  <c r="N61" i="1"/>
  <c r="N38" i="1"/>
  <c r="N64" i="1"/>
  <c r="N26" i="1"/>
  <c r="N37" i="1"/>
  <c r="N34" i="1"/>
  <c r="N48" i="1"/>
  <c r="N42" i="1"/>
  <c r="N56" i="1"/>
  <c r="N59" i="1"/>
  <c r="N63" i="1"/>
  <c r="N28" i="1"/>
  <c r="N30" i="1"/>
  <c r="N32" i="1"/>
  <c r="N36" i="1"/>
  <c r="N54" i="1"/>
  <c r="N50" i="1"/>
  <c r="N45" i="1"/>
  <c r="N47" i="1"/>
  <c r="N44" i="1"/>
  <c r="N35" i="1"/>
  <c r="N55" i="1"/>
  <c r="H10" i="6"/>
  <c r="I10" i="6" s="1"/>
  <c r="E11" i="6" s="1"/>
  <c r="G11" i="6" s="1"/>
  <c r="M25" i="3"/>
  <c r="M26" i="3"/>
  <c r="M27" i="3"/>
  <c r="M24" i="3"/>
  <c r="M107" i="3"/>
  <c r="I97" i="3"/>
  <c r="I48" i="3"/>
  <c r="I77" i="3"/>
  <c r="I103" i="3"/>
  <c r="I99" i="3"/>
  <c r="I94" i="3"/>
  <c r="I64" i="3"/>
  <c r="I44" i="3"/>
  <c r="I107" i="3"/>
  <c r="J107" i="3" s="1"/>
  <c r="I87" i="3"/>
  <c r="I74" i="3"/>
  <c r="I26" i="3"/>
  <c r="H106" i="2"/>
  <c r="K107" i="1"/>
  <c r="I91" i="3"/>
  <c r="I105" i="3"/>
  <c r="I54" i="3"/>
  <c r="I96" i="3"/>
  <c r="I101" i="3"/>
  <c r="I37" i="3"/>
  <c r="I17" i="3"/>
  <c r="I34" i="3"/>
  <c r="I6" i="3"/>
  <c r="I60" i="3"/>
  <c r="I89" i="3"/>
  <c r="I36" i="3"/>
  <c r="I62" i="3"/>
  <c r="I35" i="3"/>
  <c r="I61" i="3"/>
  <c r="I46" i="3"/>
  <c r="I10" i="3"/>
  <c r="I23" i="3"/>
  <c r="I80" i="3"/>
  <c r="I88" i="3"/>
  <c r="I81" i="3"/>
  <c r="I11" i="3"/>
  <c r="I19" i="3"/>
  <c r="I14" i="3"/>
  <c r="I22" i="3"/>
  <c r="I71" i="3"/>
  <c r="I21" i="3"/>
  <c r="I55" i="3"/>
  <c r="I24" i="3"/>
  <c r="I43" i="3"/>
  <c r="I28" i="3"/>
  <c r="I57" i="3"/>
  <c r="I104" i="3"/>
  <c r="I47" i="3"/>
  <c r="I65" i="3"/>
  <c r="I27" i="3"/>
  <c r="I102" i="3"/>
  <c r="I25" i="3"/>
  <c r="I56" i="3"/>
  <c r="I30" i="3"/>
  <c r="I42" i="3"/>
  <c r="I32" i="3"/>
  <c r="I18" i="3"/>
  <c r="I98" i="3"/>
  <c r="I41" i="3"/>
  <c r="I9" i="3"/>
  <c r="I76" i="3"/>
  <c r="I7" i="3"/>
  <c r="I52" i="3"/>
  <c r="I13" i="3"/>
  <c r="I68" i="3"/>
  <c r="I92" i="3"/>
  <c r="I84" i="3"/>
  <c r="I40" i="3"/>
  <c r="I20" i="3"/>
  <c r="I72" i="3"/>
  <c r="I78" i="3"/>
  <c r="I66" i="3"/>
  <c r="I63" i="3"/>
  <c r="I90" i="3"/>
  <c r="I69" i="3"/>
  <c r="I59" i="3"/>
  <c r="I33" i="3"/>
  <c r="I86" i="3"/>
  <c r="I85" i="3"/>
  <c r="I38" i="3"/>
  <c r="I93" i="3"/>
  <c r="I39" i="3"/>
  <c r="I45" i="3"/>
  <c r="I100" i="3"/>
  <c r="I29" i="3"/>
  <c r="I83" i="3"/>
  <c r="I95" i="3"/>
  <c r="I16" i="3"/>
  <c r="I12" i="3"/>
  <c r="I31" i="3"/>
  <c r="I15" i="3"/>
  <c r="I51" i="3"/>
  <c r="I58" i="3"/>
  <c r="I73" i="3"/>
  <c r="I82" i="3"/>
  <c r="I75" i="3"/>
  <c r="I79" i="3"/>
  <c r="I53" i="3"/>
  <c r="I70" i="3"/>
  <c r="I67" i="3"/>
  <c r="I106" i="3"/>
  <c r="I50" i="3"/>
  <c r="I49" i="3"/>
  <c r="I8" i="3"/>
  <c r="I4" i="3"/>
  <c r="I5" i="3"/>
  <c r="K19" i="1"/>
  <c r="K38" i="1"/>
  <c r="K7" i="1"/>
  <c r="K47" i="1"/>
  <c r="M33" i="3"/>
  <c r="M106" i="3"/>
  <c r="K67" i="1"/>
  <c r="K4" i="1"/>
  <c r="K63" i="1"/>
  <c r="K102" i="1"/>
  <c r="K95" i="1"/>
  <c r="K80" i="1"/>
  <c r="H7" i="1"/>
  <c r="M96" i="3"/>
  <c r="M66" i="3"/>
  <c r="M75" i="3"/>
  <c r="M95" i="3"/>
  <c r="M14" i="3"/>
  <c r="M18" i="3"/>
  <c r="M64" i="3"/>
  <c r="M79" i="3"/>
  <c r="M78" i="3"/>
  <c r="M8" i="3"/>
  <c r="M56" i="3"/>
  <c r="M70" i="3"/>
  <c r="M19" i="3"/>
  <c r="M42" i="3"/>
  <c r="M81" i="3"/>
  <c r="M92" i="3"/>
  <c r="M21" i="3"/>
  <c r="M16" i="3"/>
  <c r="M7" i="3"/>
  <c r="M58" i="3"/>
  <c r="M38" i="3"/>
  <c r="M50" i="3"/>
  <c r="M85" i="3"/>
  <c r="M80" i="3"/>
  <c r="M57" i="3"/>
  <c r="M6" i="3"/>
  <c r="M87" i="3"/>
  <c r="M103" i="3"/>
  <c r="M44" i="3"/>
  <c r="M104" i="3"/>
  <c r="M84" i="3"/>
  <c r="M69" i="3"/>
  <c r="M86" i="3"/>
  <c r="M101" i="3"/>
  <c r="M49" i="3"/>
  <c r="M93" i="3"/>
  <c r="M88" i="3"/>
  <c r="M45" i="3"/>
  <c r="M40" i="3"/>
  <c r="M31" i="3"/>
  <c r="M55" i="3"/>
  <c r="M47" i="3"/>
  <c r="M99" i="3"/>
  <c r="M36" i="3"/>
  <c r="M48" i="3"/>
  <c r="M53" i="3"/>
  <c r="M83" i="3"/>
  <c r="M102" i="3"/>
  <c r="M51" i="3"/>
  <c r="M46" i="3"/>
  <c r="M39" i="3"/>
  <c r="M91" i="3"/>
  <c r="M97" i="3"/>
  <c r="M100" i="3"/>
  <c r="M52" i="3"/>
  <c r="M62" i="3"/>
  <c r="M98" i="3"/>
  <c r="M90" i="3"/>
  <c r="M17" i="3"/>
  <c r="M35" i="3"/>
  <c r="M76" i="3"/>
  <c r="M43" i="3"/>
  <c r="M41" i="3"/>
  <c r="M61" i="3"/>
  <c r="M74" i="3"/>
  <c r="M60" i="3"/>
  <c r="M13" i="3"/>
  <c r="M63" i="3"/>
  <c r="M12" i="3"/>
  <c r="M105" i="3"/>
  <c r="M30" i="3"/>
  <c r="M34" i="3"/>
  <c r="M22" i="3"/>
  <c r="M94" i="3"/>
  <c r="M54" i="3"/>
  <c r="M82" i="3"/>
  <c r="M4" i="3"/>
  <c r="M68" i="3"/>
  <c r="M28" i="3"/>
  <c r="M5" i="3"/>
  <c r="M71" i="3"/>
  <c r="M20" i="3"/>
  <c r="M59" i="3"/>
  <c r="M72" i="3"/>
  <c r="M10" i="3"/>
  <c r="M77" i="3"/>
  <c r="M73" i="3"/>
  <c r="M23" i="3"/>
  <c r="M67" i="3"/>
  <c r="M15" i="3"/>
  <c r="M9" i="3"/>
  <c r="M11" i="3"/>
  <c r="M37" i="3"/>
  <c r="M32" i="3"/>
  <c r="M65" i="3"/>
  <c r="M89" i="3"/>
  <c r="M29" i="3"/>
  <c r="K68" i="2"/>
  <c r="H84" i="2"/>
  <c r="H81" i="2"/>
  <c r="K55" i="2"/>
  <c r="K95" i="2"/>
  <c r="K101" i="2"/>
  <c r="K104" i="2"/>
  <c r="K98" i="2"/>
  <c r="K21" i="2"/>
  <c r="H21" i="2"/>
  <c r="H104" i="2"/>
  <c r="K99" i="2"/>
  <c r="K58" i="2"/>
  <c r="H107" i="2"/>
  <c r="H98" i="2"/>
  <c r="H99" i="2"/>
  <c r="K82" i="2"/>
  <c r="K12" i="2"/>
  <c r="K76" i="2"/>
  <c r="H60" i="2"/>
  <c r="H38" i="2"/>
  <c r="H25" i="2"/>
  <c r="K78" i="2"/>
  <c r="H51" i="2"/>
  <c r="K7" i="2"/>
  <c r="K87" i="2"/>
  <c r="K53" i="2"/>
  <c r="K64" i="2"/>
  <c r="K26" i="2"/>
  <c r="K56" i="2"/>
  <c r="H35" i="2"/>
  <c r="K4" i="2"/>
  <c r="H58" i="2"/>
  <c r="K30" i="2"/>
  <c r="H97" i="2"/>
  <c r="K102" i="2"/>
  <c r="K36" i="2"/>
  <c r="H67" i="2"/>
  <c r="H26" i="2"/>
  <c r="H28" i="2"/>
  <c r="K6" i="2"/>
  <c r="K88" i="2"/>
  <c r="H47" i="2"/>
  <c r="H102" i="2"/>
  <c r="K29" i="2"/>
  <c r="H13" i="2"/>
  <c r="H96" i="2"/>
  <c r="H78" i="2"/>
  <c r="K5" i="2"/>
  <c r="K10" i="2"/>
  <c r="K13" i="2"/>
  <c r="H65" i="2"/>
  <c r="K35" i="2"/>
  <c r="K37" i="2"/>
  <c r="H77" i="2"/>
  <c r="H56" i="2"/>
  <c r="K70" i="2"/>
  <c r="K24" i="2"/>
  <c r="H91" i="2"/>
  <c r="K46" i="2"/>
  <c r="K81" i="2"/>
  <c r="K94" i="2"/>
  <c r="H69" i="2"/>
  <c r="K74" i="2"/>
  <c r="H64" i="2"/>
  <c r="H87" i="2"/>
  <c r="H34" i="2"/>
  <c r="K60" i="2"/>
  <c r="K19" i="2"/>
  <c r="H74" i="2"/>
  <c r="H37" i="2"/>
  <c r="K49" i="2"/>
  <c r="K75" i="2"/>
  <c r="H88" i="2"/>
  <c r="H6" i="2"/>
  <c r="K32" i="2"/>
  <c r="H14" i="2"/>
  <c r="K40" i="2"/>
  <c r="K28" i="2"/>
  <c r="K106" i="2"/>
  <c r="H31" i="2"/>
  <c r="H12" i="2"/>
  <c r="K85" i="2"/>
  <c r="H103" i="2"/>
  <c r="H63" i="2"/>
  <c r="K97" i="2"/>
  <c r="H79" i="2"/>
  <c r="H50" i="2"/>
  <c r="K14" i="2"/>
  <c r="H95" i="2"/>
  <c r="K22" i="2"/>
  <c r="K50" i="2"/>
  <c r="K31" i="2"/>
  <c r="H40" i="2"/>
  <c r="K25" i="2"/>
  <c r="K61" i="2"/>
  <c r="K73" i="2"/>
  <c r="H76" i="2"/>
  <c r="H30" i="2"/>
  <c r="K44" i="2"/>
  <c r="H89" i="2"/>
  <c r="K45" i="2"/>
  <c r="H92" i="2"/>
  <c r="H18" i="2"/>
  <c r="H94" i="2"/>
  <c r="K41" i="2"/>
  <c r="K17" i="2"/>
  <c r="K107" i="2"/>
  <c r="H29" i="2"/>
  <c r="H105" i="2"/>
  <c r="K69" i="2"/>
  <c r="H9" i="2"/>
  <c r="K72" i="2"/>
  <c r="K43" i="2"/>
  <c r="H44" i="2"/>
  <c r="H19" i="2"/>
  <c r="K86" i="2"/>
  <c r="H93" i="2"/>
  <c r="H68" i="2"/>
  <c r="H16" i="2"/>
  <c r="K42" i="2"/>
  <c r="H53" i="2"/>
  <c r="H59" i="2"/>
  <c r="H72" i="2"/>
  <c r="K51" i="2"/>
  <c r="H5" i="2"/>
  <c r="H4" i="2"/>
  <c r="K48" i="2"/>
  <c r="H39" i="2"/>
  <c r="K63" i="2"/>
  <c r="H36" i="2"/>
  <c r="H11" i="2"/>
  <c r="K27" i="2"/>
  <c r="K93" i="2"/>
  <c r="K89" i="2"/>
  <c r="K16" i="2"/>
  <c r="K105" i="2"/>
  <c r="H46" i="2"/>
  <c r="K9" i="2"/>
  <c r="H20" i="2"/>
  <c r="H70" i="2"/>
  <c r="K39" i="2"/>
  <c r="H8" i="2"/>
  <c r="H33" i="2"/>
  <c r="H48" i="2"/>
  <c r="K59" i="2"/>
  <c r="K92" i="2"/>
  <c r="H83" i="2"/>
  <c r="K103" i="2"/>
  <c r="H52" i="2"/>
  <c r="K8" i="2"/>
  <c r="K23" i="2"/>
  <c r="H49" i="2"/>
  <c r="H10" i="2"/>
  <c r="K71" i="2"/>
  <c r="K77" i="2"/>
  <c r="K91" i="2"/>
  <c r="H42" i="2"/>
  <c r="H54" i="2"/>
  <c r="H23" i="2"/>
  <c r="H80" i="2"/>
  <c r="H55" i="2"/>
  <c r="K52" i="2"/>
  <c r="H27" i="2"/>
  <c r="H43" i="2"/>
  <c r="H32" i="2"/>
  <c r="K38" i="2"/>
  <c r="K66" i="2"/>
  <c r="H61" i="2"/>
  <c r="H82" i="2"/>
  <c r="K65" i="2"/>
  <c r="K11" i="2"/>
  <c r="K96" i="2"/>
  <c r="K15" i="2"/>
  <c r="K84" i="2"/>
  <c r="K67" i="2"/>
  <c r="K34" i="2"/>
  <c r="H22" i="2"/>
  <c r="K47" i="2"/>
  <c r="H17" i="2"/>
  <c r="K57" i="2"/>
  <c r="K54" i="2"/>
  <c r="K80" i="2"/>
  <c r="K62" i="2"/>
  <c r="H85" i="2"/>
  <c r="H62" i="2"/>
  <c r="K33" i="2"/>
  <c r="K90" i="2"/>
  <c r="K79" i="2"/>
  <c r="H100" i="2"/>
  <c r="K83" i="2"/>
  <c r="H75" i="2"/>
  <c r="H57" i="2"/>
  <c r="H7" i="2"/>
  <c r="H101" i="2"/>
  <c r="H86" i="2"/>
  <c r="H66" i="2"/>
  <c r="K100" i="2"/>
  <c r="H71" i="2"/>
  <c r="H73" i="2"/>
  <c r="K18" i="2"/>
  <c r="H41" i="2"/>
  <c r="K20" i="2"/>
  <c r="H15" i="2"/>
  <c r="H90" i="2"/>
  <c r="H24" i="2"/>
  <c r="H45" i="2"/>
  <c r="K53" i="1"/>
  <c r="K58" i="1"/>
  <c r="K92" i="1"/>
  <c r="K86" i="1"/>
  <c r="K103" i="1"/>
  <c r="K44" i="1"/>
  <c r="K36" i="1"/>
  <c r="K62" i="1"/>
  <c r="K56" i="1"/>
  <c r="K61" i="1"/>
  <c r="K43" i="1"/>
  <c r="K83" i="1"/>
  <c r="K73" i="1"/>
  <c r="K17" i="1"/>
  <c r="K11" i="1"/>
  <c r="K22" i="1"/>
  <c r="K34" i="1"/>
  <c r="K27" i="1"/>
  <c r="K13" i="1"/>
  <c r="K37" i="1"/>
  <c r="K48" i="1"/>
  <c r="K79" i="1"/>
  <c r="K52" i="1"/>
  <c r="K78" i="1"/>
  <c r="K39" i="1"/>
  <c r="K10" i="1"/>
  <c r="K35" i="1"/>
  <c r="K104" i="1"/>
  <c r="K100" i="1"/>
  <c r="K82" i="1"/>
  <c r="K75" i="1"/>
  <c r="K88" i="1"/>
  <c r="K40" i="1"/>
  <c r="K21" i="1"/>
  <c r="K6" i="1"/>
  <c r="K57" i="1"/>
  <c r="K81" i="1"/>
  <c r="K69" i="1"/>
  <c r="K26" i="1"/>
  <c r="K84" i="1"/>
  <c r="K60" i="1"/>
  <c r="K49" i="1"/>
  <c r="K14" i="1"/>
  <c r="K64" i="1"/>
  <c r="K16" i="1"/>
  <c r="K91" i="1"/>
  <c r="K32" i="1"/>
  <c r="K68" i="1"/>
  <c r="K8" i="1"/>
  <c r="K20" i="1"/>
  <c r="K12" i="1"/>
  <c r="K55" i="1"/>
  <c r="K89" i="1"/>
  <c r="K65" i="1"/>
  <c r="K31" i="1"/>
  <c r="K76" i="1"/>
  <c r="K66" i="1"/>
  <c r="K51" i="1"/>
  <c r="K24" i="1"/>
  <c r="K41" i="1"/>
  <c r="K42" i="1"/>
  <c r="K29" i="1"/>
  <c r="K96" i="1"/>
  <c r="K90" i="1"/>
  <c r="K98" i="1"/>
  <c r="K70" i="1"/>
  <c r="K5" i="1"/>
  <c r="K72" i="1"/>
  <c r="K74" i="1"/>
  <c r="K18" i="1"/>
  <c r="H107" i="1"/>
  <c r="H22" i="1"/>
  <c r="K30" i="1"/>
  <c r="K87" i="1"/>
  <c r="K71" i="1"/>
  <c r="K23" i="1"/>
  <c r="K59" i="1"/>
  <c r="H105" i="1"/>
  <c r="K77" i="1"/>
  <c r="K99" i="1"/>
  <c r="K15" i="1"/>
  <c r="H99" i="1"/>
  <c r="K93" i="1"/>
  <c r="K85" i="1"/>
  <c r="K33" i="1"/>
  <c r="K94" i="1"/>
  <c r="K97" i="1"/>
  <c r="K28" i="1"/>
  <c r="H43" i="1"/>
  <c r="K9" i="1"/>
  <c r="H60" i="1"/>
  <c r="K25" i="1"/>
  <c r="K54" i="1"/>
  <c r="H79" i="1"/>
  <c r="K50" i="1"/>
  <c r="K46" i="1"/>
  <c r="K45" i="1"/>
  <c r="K108" i="1"/>
  <c r="K106" i="1"/>
  <c r="K105" i="1"/>
  <c r="K101" i="1"/>
  <c r="H42" i="1"/>
  <c r="H72" i="1"/>
  <c r="H15" i="1"/>
  <c r="H66" i="1"/>
  <c r="H82" i="1"/>
  <c r="H93" i="1"/>
  <c r="H87" i="1"/>
  <c r="H98" i="1"/>
  <c r="H104" i="1"/>
  <c r="H96" i="1"/>
  <c r="H50" i="1"/>
  <c r="H29" i="1"/>
  <c r="H86" i="1"/>
  <c r="H26" i="1"/>
  <c r="H10" i="1"/>
  <c r="H35" i="1"/>
  <c r="H63" i="1"/>
  <c r="H88" i="1"/>
  <c r="H18" i="1"/>
  <c r="H90" i="1"/>
  <c r="H20" i="1"/>
  <c r="H76" i="1"/>
  <c r="H45" i="1"/>
  <c r="H77" i="1"/>
  <c r="H92" i="1"/>
  <c r="H73" i="1"/>
  <c r="H59" i="1"/>
  <c r="H12" i="1"/>
  <c r="H25" i="1"/>
  <c r="H81" i="1"/>
  <c r="H58" i="1"/>
  <c r="H28" i="1"/>
  <c r="H85" i="1"/>
  <c r="H21" i="1"/>
  <c r="H101" i="1"/>
  <c r="H53" i="1"/>
  <c r="H4" i="1"/>
  <c r="H17" i="1"/>
  <c r="H80" i="1"/>
  <c r="H31" i="1"/>
  <c r="H56" i="1"/>
  <c r="H102" i="1"/>
  <c r="H39" i="1"/>
  <c r="H62" i="1"/>
  <c r="H41" i="1"/>
  <c r="H34" i="1"/>
  <c r="H57" i="1"/>
  <c r="H9" i="1"/>
  <c r="H51" i="1"/>
  <c r="H52" i="1"/>
  <c r="H97" i="1"/>
  <c r="H13" i="1"/>
  <c r="H11" i="1"/>
  <c r="H23" i="1"/>
  <c r="H106" i="1"/>
  <c r="H67" i="1"/>
  <c r="H48" i="1"/>
  <c r="H49" i="1"/>
  <c r="H84" i="1"/>
  <c r="H24" i="1"/>
  <c r="H16" i="1"/>
  <c r="H91" i="1"/>
  <c r="H33" i="1"/>
  <c r="H44" i="1"/>
  <c r="H100" i="1"/>
  <c r="H68" i="1"/>
  <c r="H55" i="1"/>
  <c r="H47" i="1"/>
  <c r="H65" i="1"/>
  <c r="H38" i="1"/>
  <c r="H83" i="1"/>
  <c r="H32" i="1"/>
  <c r="H78" i="1"/>
  <c r="H46" i="1"/>
  <c r="H40" i="1"/>
  <c r="H30" i="1"/>
  <c r="H36" i="1"/>
  <c r="H37" i="1"/>
  <c r="H8" i="1"/>
  <c r="H27" i="1"/>
  <c r="H6" i="1"/>
  <c r="H94" i="1"/>
  <c r="H19" i="1"/>
  <c r="H75" i="1"/>
  <c r="H89" i="1"/>
  <c r="H54" i="1"/>
  <c r="H69" i="1"/>
  <c r="H61" i="1"/>
  <c r="H103" i="1"/>
  <c r="H70" i="1"/>
  <c r="H71" i="1"/>
  <c r="H64" i="1"/>
  <c r="H5" i="1"/>
  <c r="H14" i="1"/>
  <c r="H95" i="1"/>
  <c r="H74" i="1"/>
  <c r="H11" i="6" l="1"/>
  <c r="I11" i="6" s="1"/>
  <c r="E12" i="6" s="1"/>
  <c r="G12" i="6" s="1"/>
  <c r="P24" i="3"/>
  <c r="P31" i="3"/>
  <c r="P63" i="3"/>
  <c r="P56" i="3"/>
  <c r="P39" i="3"/>
  <c r="P55" i="3"/>
  <c r="P38" i="3"/>
  <c r="P36" i="3"/>
  <c r="P29" i="3"/>
  <c r="P57" i="3"/>
  <c r="P52" i="3"/>
  <c r="P46" i="3"/>
  <c r="P58" i="3"/>
  <c r="P33" i="3"/>
  <c r="P28" i="3"/>
  <c r="P61" i="3"/>
  <c r="P51" i="3"/>
  <c r="P59" i="3"/>
  <c r="P43" i="3"/>
  <c r="P35" i="3"/>
  <c r="P26" i="3"/>
  <c r="P41" i="3"/>
  <c r="P62" i="3"/>
  <c r="P32" i="3"/>
  <c r="P60" i="3"/>
  <c r="P44" i="3"/>
  <c r="P49" i="3"/>
  <c r="P42" i="3"/>
  <c r="P64" i="3"/>
  <c r="P50" i="3"/>
  <c r="P30" i="3"/>
  <c r="P34" i="3"/>
  <c r="P40" i="3"/>
  <c r="P25" i="3"/>
  <c r="P37" i="3"/>
  <c r="P45" i="3"/>
  <c r="P27" i="3"/>
  <c r="P48" i="3"/>
  <c r="P53" i="3"/>
  <c r="P54" i="3"/>
  <c r="P47" i="3"/>
  <c r="J87" i="3"/>
  <c r="J92" i="3"/>
  <c r="J47" i="3"/>
  <c r="J93" i="3"/>
  <c r="J27" i="3"/>
  <c r="J70" i="3"/>
  <c r="J64" i="3"/>
  <c r="J90" i="3"/>
  <c r="J62" i="3"/>
  <c r="J104" i="3"/>
  <c r="J31" i="3"/>
  <c r="J73" i="3"/>
  <c r="J79" i="3"/>
  <c r="J97" i="3"/>
  <c r="J49" i="3"/>
  <c r="J85" i="3"/>
  <c r="J102" i="3"/>
  <c r="J29" i="3"/>
  <c r="J18" i="3"/>
  <c r="J76" i="3"/>
  <c r="J57" i="3"/>
  <c r="J98" i="3"/>
  <c r="J24" i="3"/>
  <c r="J67" i="3"/>
  <c r="J51" i="3"/>
  <c r="J100" i="3"/>
  <c r="J38" i="3"/>
  <c r="J8" i="3"/>
  <c r="J54" i="3"/>
  <c r="J15" i="3"/>
  <c r="J69" i="3"/>
  <c r="J21" i="3"/>
  <c r="J5" i="3"/>
  <c r="J91" i="3"/>
  <c r="J96" i="3"/>
  <c r="J83" i="3"/>
  <c r="J95" i="3"/>
  <c r="J41" i="3"/>
  <c r="J14" i="3"/>
  <c r="J10" i="3"/>
  <c r="J101" i="3"/>
  <c r="J60" i="3"/>
  <c r="J40" i="3"/>
  <c r="J105" i="3"/>
  <c r="J63" i="3"/>
  <c r="J4" i="3"/>
  <c r="J61" i="3"/>
  <c r="J99" i="3"/>
  <c r="J7" i="3"/>
  <c r="J74" i="3"/>
  <c r="J16" i="3"/>
  <c r="J17" i="3"/>
  <c r="J66" i="3"/>
  <c r="J13" i="3"/>
  <c r="J81" i="3"/>
  <c r="J94" i="3"/>
  <c r="J78" i="3"/>
  <c r="J33" i="3"/>
  <c r="J52" i="3"/>
  <c r="J65" i="3"/>
  <c r="J12" i="3"/>
  <c r="J106" i="3"/>
  <c r="J82" i="3"/>
  <c r="J39" i="3"/>
  <c r="J50" i="3"/>
  <c r="J86" i="3"/>
  <c r="J56" i="3"/>
  <c r="J89" i="3"/>
  <c r="J68" i="3"/>
  <c r="J84" i="3"/>
  <c r="J103" i="3"/>
  <c r="J22" i="3"/>
  <c r="J88" i="3"/>
  <c r="J37" i="3"/>
  <c r="J28" i="3"/>
  <c r="J25" i="3"/>
  <c r="J42" i="3"/>
  <c r="J32" i="3"/>
  <c r="J55" i="3"/>
  <c r="J71" i="3"/>
  <c r="J36" i="3"/>
  <c r="J34" i="3"/>
  <c r="J11" i="3"/>
  <c r="J77" i="3"/>
  <c r="J59" i="3"/>
  <c r="J45" i="3"/>
  <c r="J43" i="3"/>
  <c r="J75" i="3"/>
  <c r="J35" i="3"/>
  <c r="J19" i="3"/>
  <c r="J48" i="3"/>
  <c r="J72" i="3"/>
  <c r="J23" i="3"/>
  <c r="J53" i="3"/>
  <c r="J46" i="3"/>
  <c r="J20" i="3"/>
  <c r="J9" i="3"/>
  <c r="J44" i="3"/>
  <c r="J30" i="3"/>
  <c r="J80" i="3"/>
  <c r="J58" i="3"/>
  <c r="J26" i="3"/>
  <c r="J6" i="3"/>
  <c r="H12" i="6" l="1"/>
  <c r="I12" i="6" s="1"/>
  <c r="E13" i="6" s="1"/>
  <c r="G13" i="6" s="1"/>
  <c r="H13" i="6" l="1"/>
  <c r="I13" i="6" s="1"/>
  <c r="E14" i="6" s="1"/>
  <c r="G14" i="6" s="1"/>
  <c r="H14" i="6" l="1"/>
  <c r="I14" i="6"/>
  <c r="E15" i="6" s="1"/>
  <c r="G15" i="6" s="1"/>
  <c r="H15" i="6" l="1"/>
  <c r="I15" i="6" s="1"/>
  <c r="E16" i="6" s="1"/>
  <c r="G16" i="6" s="1"/>
  <c r="H16" i="6" l="1"/>
  <c r="I16" i="6" s="1"/>
  <c r="E17" i="6" s="1"/>
  <c r="G17" i="6" s="1"/>
  <c r="H17" i="6" l="1"/>
  <c r="I17" i="6" s="1"/>
  <c r="E18" i="6" s="1"/>
  <c r="G18" i="6" s="1"/>
  <c r="H18" i="6" l="1"/>
  <c r="I18" i="6"/>
  <c r="E19" i="6" s="1"/>
  <c r="G19" i="6" s="1"/>
  <c r="H19" i="6" l="1"/>
  <c r="I19" i="6" s="1"/>
  <c r="E20" i="6" s="1"/>
  <c r="G20" i="6" s="1"/>
  <c r="H20" i="6" l="1"/>
  <c r="I20" i="6"/>
  <c r="E21" i="6" s="1"/>
  <c r="G21" i="6" s="1"/>
  <c r="H21" i="6" l="1"/>
  <c r="I21" i="6" s="1"/>
  <c r="E22" i="6" s="1"/>
  <c r="G22" i="6" s="1"/>
  <c r="H22" i="6" l="1"/>
  <c r="I22" i="6" s="1"/>
  <c r="E23" i="6" s="1"/>
  <c r="G23" i="6" s="1"/>
  <c r="H23" i="6" l="1"/>
  <c r="I23" i="6"/>
  <c r="E24" i="6" s="1"/>
  <c r="G24" i="6" s="1"/>
  <c r="H24" i="6" l="1"/>
  <c r="I24" i="6" s="1"/>
  <c r="E25" i="6" s="1"/>
  <c r="G25" i="6" s="1"/>
  <c r="H25" i="6" l="1"/>
  <c r="I25" i="6" s="1"/>
  <c r="E26" i="6" s="1"/>
  <c r="G26" i="6" s="1"/>
  <c r="H26" i="6" l="1"/>
  <c r="I26" i="6"/>
  <c r="E27" i="6" s="1"/>
  <c r="G27" i="6" s="1"/>
  <c r="H27" i="6" l="1"/>
  <c r="I27" i="6" s="1"/>
  <c r="E28" i="6" s="1"/>
  <c r="G28" i="6" s="1"/>
  <c r="H28" i="6" l="1"/>
  <c r="I28" i="6" s="1"/>
  <c r="E29" i="6" s="1"/>
  <c r="G29" i="6" s="1"/>
  <c r="H29" i="6" l="1"/>
  <c r="I29" i="6" s="1"/>
  <c r="E30" i="6" s="1"/>
  <c r="G30" i="6" s="1"/>
  <c r="H30" i="6" l="1"/>
  <c r="I30" i="6"/>
  <c r="E31" i="6" s="1"/>
  <c r="G31" i="6" s="1"/>
  <c r="H31" i="6" l="1"/>
  <c r="I31" i="6" s="1"/>
  <c r="E32" i="6" s="1"/>
  <c r="G32" i="6" s="1"/>
  <c r="H32" i="6" l="1"/>
  <c r="I32" i="6"/>
  <c r="E33" i="6" s="1"/>
  <c r="G33" i="6" l="1"/>
  <c r="H33" i="6" s="1"/>
  <c r="I33" i="6"/>
  <c r="E34" i="6" s="1"/>
  <c r="G34" i="6" l="1"/>
  <c r="H34" i="6" s="1"/>
  <c r="I34" i="6" s="1"/>
  <c r="E35" i="6" s="1"/>
  <c r="G35" i="6" s="1"/>
  <c r="H35" i="6" s="1"/>
  <c r="I35" i="6" s="1"/>
  <c r="E36" i="6" s="1"/>
  <c r="G36" i="6" s="1"/>
  <c r="H36" i="6" s="1"/>
  <c r="I36" i="6" s="1"/>
  <c r="E37" i="6" s="1"/>
  <c r="G37" i="6" l="1"/>
  <c r="H37" i="6" s="1"/>
  <c r="I37" i="6" s="1"/>
  <c r="E38" i="6" s="1"/>
  <c r="G38" i="6" s="1"/>
  <c r="H38" i="6" s="1"/>
  <c r="I38" i="6" s="1"/>
  <c r="E39" i="6" s="1"/>
  <c r="G39" i="6" s="1"/>
  <c r="H39" i="6" s="1"/>
  <c r="I39" i="6" s="1"/>
  <c r="E40" i="6" s="1"/>
  <c r="G40" i="6" s="1"/>
  <c r="H40" i="6" s="1"/>
  <c r="I40" i="6" s="1"/>
  <c r="E41" i="6" s="1"/>
  <c r="G41" i="6" s="1"/>
  <c r="H41" i="6" s="1"/>
  <c r="I41" i="6" s="1"/>
  <c r="E42" i="6" s="1"/>
  <c r="G42" i="6" s="1"/>
  <c r="H42" i="6" s="1"/>
  <c r="I42" i="6" s="1"/>
  <c r="E43" i="6" s="1"/>
  <c r="G43" i="6" s="1"/>
  <c r="H43" i="6" s="1"/>
  <c r="I43" i="6" s="1"/>
  <c r="E44" i="6" s="1"/>
  <c r="G44" i="6" s="1"/>
  <c r="H44" i="6" s="1"/>
  <c r="I44" i="6" s="1"/>
  <c r="E45" i="6" s="1"/>
  <c r="G45" i="6" s="1"/>
  <c r="H45" i="6" s="1"/>
  <c r="I45" i="6" s="1"/>
  <c r="E46" i="6" s="1"/>
  <c r="G46" i="6" l="1"/>
  <c r="H46" i="6" s="1"/>
  <c r="I46" i="6"/>
  <c r="E47" i="6" s="1"/>
  <c r="G47" i="6" l="1"/>
  <c r="H47" i="6" s="1"/>
  <c r="I47" i="6"/>
  <c r="E48" i="6" s="1"/>
  <c r="G48" i="6" s="1"/>
  <c r="H48" i="6" s="1"/>
  <c r="I48" i="6" s="1"/>
  <c r="E49" i="6" s="1"/>
  <c r="G49" i="6" l="1"/>
  <c r="H49" i="6" s="1"/>
  <c r="I49" i="6"/>
  <c r="E50" i="6" s="1"/>
  <c r="G50" i="6" l="1"/>
  <c r="H50" i="6" s="1"/>
  <c r="I50" i="6"/>
  <c r="E51" i="6" s="1"/>
  <c r="G51" i="6" s="1"/>
  <c r="H51" i="6" s="1"/>
  <c r="I51" i="6" s="1"/>
  <c r="E52" i="6" s="1"/>
  <c r="G52" i="6" s="1"/>
  <c r="H52" i="6" s="1"/>
  <c r="I52" i="6" s="1"/>
  <c r="E53" i="6" s="1"/>
  <c r="G53" i="6" s="1"/>
  <c r="H53" i="6" s="1"/>
  <c r="I53" i="6" s="1"/>
  <c r="E54" i="6" s="1"/>
  <c r="G54" i="6" l="1"/>
  <c r="H54" i="6" s="1"/>
  <c r="I54" i="6"/>
  <c r="E55" i="6" s="1"/>
  <c r="G55" i="6" s="1"/>
  <c r="H55" i="6" s="1"/>
  <c r="I55" i="6" s="1"/>
  <c r="E56" i="6" s="1"/>
  <c r="G56" i="6" s="1"/>
  <c r="H56" i="6" s="1"/>
  <c r="I56" i="6" s="1"/>
  <c r="E57" i="6" s="1"/>
  <c r="G57" i="6" l="1"/>
  <c r="H57" i="6" s="1"/>
  <c r="I57" i="6" s="1"/>
  <c r="E58" i="6" s="1"/>
  <c r="G58" i="6" s="1"/>
  <c r="H58" i="6" s="1"/>
  <c r="I58" i="6" s="1"/>
  <c r="E59" i="6" s="1"/>
  <c r="G59" i="6" s="1"/>
  <c r="H59" i="6" s="1"/>
  <c r="I59" i="6" s="1"/>
  <c r="E60" i="6" s="1"/>
  <c r="G60" i="6" s="1"/>
  <c r="H60" i="6" s="1"/>
  <c r="I60" i="6" s="1"/>
  <c r="E61" i="6" s="1"/>
  <c r="G61" i="6" s="1"/>
  <c r="H61" i="6" s="1"/>
  <c r="I61" i="6" s="1"/>
  <c r="E62" i="6" s="1"/>
  <c r="G62" i="6" l="1"/>
  <c r="H62" i="6" s="1"/>
  <c r="I62" i="6"/>
  <c r="E63" i="6" s="1"/>
  <c r="G63" i="6" s="1"/>
  <c r="H63" i="6" s="1"/>
  <c r="I63" i="6" s="1"/>
  <c r="E64" i="6" s="1"/>
  <c r="G64" i="6" s="1"/>
  <c r="H64" i="6" s="1"/>
  <c r="I64" i="6" s="1"/>
  <c r="E65" i="6" s="1"/>
  <c r="G65" i="6" s="1"/>
  <c r="H65" i="6" s="1"/>
  <c r="I65" i="6" s="1"/>
  <c r="E66" i="6" s="1"/>
  <c r="G66" i="6" s="1"/>
  <c r="H66" i="6" s="1"/>
  <c r="I66" i="6" s="1"/>
  <c r="E67" i="6" s="1"/>
  <c r="G67" i="6" s="1"/>
  <c r="H67" i="6" s="1"/>
  <c r="I67" i="6" s="1"/>
  <c r="E68" i="6" s="1"/>
  <c r="G68" i="6" s="1"/>
  <c r="H68" i="6" s="1"/>
  <c r="I68" i="6" s="1"/>
  <c r="E69" i="6" s="1"/>
  <c r="G69" i="6" s="1"/>
  <c r="H69" i="6" s="1"/>
  <c r="I69" i="6" s="1"/>
  <c r="E70" i="6" s="1"/>
  <c r="G70" i="6" s="1"/>
  <c r="H70" i="6" s="1"/>
  <c r="I70" i="6" s="1"/>
  <c r="E71" i="6" s="1"/>
  <c r="G71" i="6" l="1"/>
  <c r="H71" i="6" s="1"/>
  <c r="I71" i="6" s="1"/>
  <c r="E72" i="6" s="1"/>
  <c r="G72" i="6" l="1"/>
  <c r="H72" i="6" s="1"/>
  <c r="I72" i="6" s="1"/>
  <c r="E73" i="6" s="1"/>
  <c r="G73" i="6" l="1"/>
  <c r="H73" i="6" s="1"/>
  <c r="I73" i="6" s="1"/>
  <c r="E74" i="6" s="1"/>
  <c r="G74" i="6" l="1"/>
  <c r="H74" i="6" s="1"/>
  <c r="I74" i="6" s="1"/>
  <c r="E75" i="6" s="1"/>
  <c r="G75" i="6" l="1"/>
  <c r="H75" i="6" s="1"/>
  <c r="I75" i="6"/>
  <c r="E76" i="6" s="1"/>
  <c r="G76" i="6" l="1"/>
  <c r="H76" i="6" s="1"/>
  <c r="I76" i="6" s="1"/>
  <c r="E77" i="6" s="1"/>
  <c r="G77" i="6" l="1"/>
  <c r="H77" i="6" s="1"/>
  <c r="I77" i="6" s="1"/>
  <c r="E78" i="6" s="1"/>
  <c r="G78" i="6" l="1"/>
  <c r="H78" i="6" s="1"/>
  <c r="I78" i="6" s="1"/>
  <c r="E79" i="6" s="1"/>
  <c r="G79" i="6" l="1"/>
  <c r="H79" i="6" s="1"/>
  <c r="I79" i="6" s="1"/>
  <c r="E80" i="6" s="1"/>
  <c r="G80" i="6" l="1"/>
  <c r="H80" i="6" s="1"/>
  <c r="I80" i="6" s="1"/>
  <c r="E81" i="6" s="1"/>
  <c r="G81" i="6" l="1"/>
  <c r="H81" i="6" s="1"/>
  <c r="I81" i="6" s="1"/>
  <c r="E82" i="6" s="1"/>
  <c r="G82" i="6" l="1"/>
  <c r="H82" i="6" s="1"/>
  <c r="I82" i="6" s="1"/>
  <c r="E83" i="6" s="1"/>
  <c r="G83" i="6" l="1"/>
  <c r="H83" i="6" s="1"/>
  <c r="I83" i="6" s="1"/>
  <c r="E84" i="6" s="1"/>
  <c r="G84" i="6" l="1"/>
  <c r="H84" i="6" s="1"/>
  <c r="I84" i="6" s="1"/>
  <c r="E85" i="6" s="1"/>
  <c r="G85" i="6" l="1"/>
  <c r="H85" i="6" s="1"/>
  <c r="I85" i="6" s="1"/>
  <c r="E86" i="6" s="1"/>
  <c r="G86" i="6" l="1"/>
  <c r="H86" i="6" s="1"/>
  <c r="I86" i="6" s="1"/>
  <c r="E87" i="6" s="1"/>
  <c r="G87" i="6" l="1"/>
  <c r="H87" i="6" s="1"/>
  <c r="I87" i="6" s="1"/>
  <c r="E88" i="6" s="1"/>
  <c r="G88" i="6" l="1"/>
  <c r="H88" i="6" s="1"/>
  <c r="I88" i="6" s="1"/>
  <c r="E89" i="6" s="1"/>
  <c r="G89" i="6" l="1"/>
  <c r="H89" i="6" s="1"/>
  <c r="I89" i="6" s="1"/>
  <c r="E90" i="6" s="1"/>
  <c r="G90" i="6" l="1"/>
  <c r="H90" i="6" s="1"/>
  <c r="I90" i="6" s="1"/>
  <c r="E91" i="6" s="1"/>
  <c r="G91" i="6" l="1"/>
  <c r="H91" i="6" s="1"/>
  <c r="I91" i="6" s="1"/>
  <c r="E92" i="6" s="1"/>
  <c r="G92" i="6" l="1"/>
  <c r="H92" i="6" s="1"/>
  <c r="I92" i="6" s="1"/>
  <c r="E93" i="6" s="1"/>
  <c r="G93" i="6" l="1"/>
  <c r="H93" i="6" s="1"/>
  <c r="I93" i="6" s="1"/>
  <c r="E94" i="6" s="1"/>
  <c r="G94" i="6" l="1"/>
  <c r="H94" i="6" s="1"/>
  <c r="I94" i="6" s="1"/>
  <c r="E95" i="6" s="1"/>
  <c r="G95" i="6" l="1"/>
  <c r="H95" i="6" s="1"/>
  <c r="I95" i="6" s="1"/>
  <c r="E96" i="6" s="1"/>
  <c r="G96" i="6" l="1"/>
  <c r="H96" i="6" s="1"/>
  <c r="I96" i="6" s="1"/>
  <c r="E97" i="6" s="1"/>
  <c r="G97" i="6" l="1"/>
  <c r="H97" i="6" s="1"/>
  <c r="I97" i="6" s="1"/>
  <c r="E98" i="6" s="1"/>
  <c r="G98" i="6" l="1"/>
  <c r="H98" i="6" s="1"/>
  <c r="I98" i="6" s="1"/>
  <c r="E99" i="6" s="1"/>
  <c r="G99" i="6" l="1"/>
  <c r="H99" i="6" s="1"/>
  <c r="I99" i="6" s="1"/>
  <c r="E100" i="6" s="1"/>
  <c r="G100" i="6" l="1"/>
  <c r="H100" i="6" s="1"/>
  <c r="I100" i="6" s="1"/>
  <c r="E101" i="6" s="1"/>
  <c r="G101" i="6" l="1"/>
  <c r="H101" i="6" s="1"/>
  <c r="I101" i="6" s="1"/>
  <c r="E102" i="6" s="1"/>
  <c r="G102" i="6" l="1"/>
  <c r="H102" i="6" s="1"/>
  <c r="I102" i="6" s="1"/>
  <c r="E103" i="6" s="1"/>
  <c r="G103" i="6" l="1"/>
  <c r="H103" i="6" s="1"/>
  <c r="I103" i="6" s="1"/>
  <c r="E104" i="6" s="1"/>
  <c r="G104" i="6" l="1"/>
  <c r="H104" i="6" s="1"/>
  <c r="I104" i="6" s="1"/>
  <c r="E105" i="6" s="1"/>
  <c r="G105" i="6" l="1"/>
  <c r="H105" i="6" s="1"/>
  <c r="I105" i="6" s="1"/>
  <c r="E106" i="6" s="1"/>
  <c r="G106" i="6" l="1"/>
  <c r="H106" i="6" s="1"/>
  <c r="I106" i="6" s="1"/>
  <c r="E107" i="6" s="1"/>
  <c r="G107" i="6" l="1"/>
  <c r="H107" i="6" s="1"/>
  <c r="I107" i="6" s="1"/>
  <c r="E108" i="6" s="1"/>
  <c r="G108" i="6" l="1"/>
  <c r="H108" i="6" s="1"/>
  <c r="I108" i="6" s="1"/>
  <c r="E109" i="6" s="1"/>
  <c r="G109" i="6" l="1"/>
  <c r="H109" i="6" s="1"/>
  <c r="I109" i="6" s="1"/>
  <c r="E110" i="6" s="1"/>
  <c r="G110" i="6" l="1"/>
  <c r="H110" i="6" s="1"/>
  <c r="I110" i="6"/>
  <c r="E111" i="6" s="1"/>
  <c r="G111" i="6" l="1"/>
  <c r="H111" i="6" s="1"/>
  <c r="I111" i="6" s="1"/>
  <c r="E112" i="6" s="1"/>
  <c r="G112" i="6" l="1"/>
  <c r="H112" i="6" s="1"/>
  <c r="I112" i="6"/>
  <c r="E113" i="6" s="1"/>
  <c r="G113" i="6" l="1"/>
  <c r="H113" i="6" s="1"/>
  <c r="I113" i="6" s="1"/>
  <c r="E114" i="6" s="1"/>
  <c r="G114" i="6" l="1"/>
  <c r="H114" i="6" s="1"/>
  <c r="I114" i="6" s="1"/>
  <c r="E115" i="6" s="1"/>
  <c r="G115" i="6" l="1"/>
  <c r="H115" i="6" s="1"/>
  <c r="I115" i="6"/>
  <c r="E116" i="6" s="1"/>
  <c r="G116" i="6" l="1"/>
  <c r="H116" i="6" s="1"/>
  <c r="I116" i="6" s="1"/>
  <c r="E117" i="6" s="1"/>
  <c r="G117" i="6" l="1"/>
  <c r="H117" i="6" s="1"/>
  <c r="I117" i="6" s="1"/>
  <c r="E118" i="6" s="1"/>
  <c r="G118" i="6" l="1"/>
  <c r="H118" i="6" s="1"/>
  <c r="I118" i="6"/>
  <c r="E119" i="6" s="1"/>
  <c r="G119" i="6" l="1"/>
  <c r="H119" i="6" s="1"/>
  <c r="I119" i="6" s="1"/>
  <c r="E120" i="6" s="1"/>
  <c r="G120" i="6" l="1"/>
  <c r="H120" i="6" s="1"/>
  <c r="I120" i="6" s="1"/>
  <c r="E121" i="6" s="1"/>
  <c r="G121" i="6" l="1"/>
  <c r="H121" i="6" s="1"/>
  <c r="I121" i="6" s="1"/>
  <c r="E122" i="6" s="1"/>
  <c r="G122" i="6" l="1"/>
  <c r="H122" i="6" s="1"/>
  <c r="I122" i="6"/>
  <c r="E123" i="6" s="1"/>
  <c r="G123" i="6" l="1"/>
  <c r="H123" i="6" s="1"/>
  <c r="I123" i="6" s="1"/>
  <c r="E124" i="6" s="1"/>
  <c r="G124" i="6" l="1"/>
  <c r="H124" i="6" s="1"/>
  <c r="I124" i="6" s="1"/>
  <c r="E125" i="6" s="1"/>
  <c r="G125" i="6" l="1"/>
  <c r="H125" i="6" s="1"/>
  <c r="I125" i="6" s="1"/>
  <c r="E126" i="6" s="1"/>
  <c r="G126" i="6" l="1"/>
  <c r="H126" i="6" s="1"/>
  <c r="I126" i="6" s="1"/>
  <c r="E127" i="6" s="1"/>
  <c r="G127" i="6" l="1"/>
  <c r="H127" i="6" s="1"/>
  <c r="I127" i="6" s="1"/>
  <c r="E128" i="6" s="1"/>
  <c r="G128" i="6" l="1"/>
  <c r="H128" i="6" s="1"/>
  <c r="I128" i="6"/>
  <c r="E129" i="6" s="1"/>
  <c r="G129" i="6" l="1"/>
  <c r="H129" i="6" s="1"/>
  <c r="I129" i="6"/>
  <c r="E130" i="6" s="1"/>
  <c r="G130" i="6" l="1"/>
  <c r="H130" i="6" s="1"/>
  <c r="I130" i="6" s="1"/>
  <c r="E131" i="6" s="1"/>
  <c r="G131" i="6" l="1"/>
  <c r="H131" i="6" s="1"/>
  <c r="I131" i="6" s="1"/>
  <c r="E132" i="6" s="1"/>
  <c r="G132" i="6" l="1"/>
  <c r="H132" i="6" s="1"/>
  <c r="I132" i="6" s="1"/>
  <c r="E133" i="6" s="1"/>
  <c r="G133" i="6" l="1"/>
  <c r="H133" i="6" s="1"/>
  <c r="I133" i="6" s="1"/>
  <c r="E134" i="6" s="1"/>
  <c r="G134" i="6" l="1"/>
  <c r="H134" i="6" s="1"/>
  <c r="I134" i="6" s="1"/>
  <c r="E135" i="6" s="1"/>
  <c r="G135" i="6" l="1"/>
  <c r="H135" i="6" s="1"/>
  <c r="I135" i="6" s="1"/>
  <c r="E136" i="6" s="1"/>
  <c r="G136" i="6" l="1"/>
  <c r="H136" i="6" s="1"/>
  <c r="I136" i="6" s="1"/>
  <c r="E137" i="6" s="1"/>
  <c r="G137" i="6" l="1"/>
  <c r="H137" i="6" s="1"/>
  <c r="I137" i="6"/>
  <c r="E138" i="6" s="1"/>
  <c r="G138" i="6" l="1"/>
  <c r="H138" i="6" s="1"/>
  <c r="I138" i="6" s="1"/>
  <c r="E139" i="6" s="1"/>
  <c r="G139" i="6" l="1"/>
  <c r="H139" i="6" s="1"/>
  <c r="I139" i="6" s="1"/>
  <c r="E140" i="6" s="1"/>
  <c r="G140" i="6" l="1"/>
  <c r="H140" i="6" s="1"/>
  <c r="I140" i="6" s="1"/>
  <c r="E141" i="6" s="1"/>
  <c r="G141" i="6" l="1"/>
  <c r="H141" i="6" s="1"/>
  <c r="I141" i="6" s="1"/>
  <c r="E142" i="6" s="1"/>
  <c r="G142" i="6" l="1"/>
  <c r="H142" i="6" s="1"/>
  <c r="I142" i="6" s="1"/>
  <c r="E143" i="6" s="1"/>
  <c r="G143" i="6" l="1"/>
  <c r="H143" i="6" s="1"/>
  <c r="I143" i="6" s="1"/>
  <c r="E144" i="6" s="1"/>
  <c r="G144" i="6" l="1"/>
  <c r="H144" i="6" s="1"/>
  <c r="I144" i="6" s="1"/>
  <c r="E145" i="6" s="1"/>
  <c r="G145" i="6" l="1"/>
  <c r="H145" i="6" s="1"/>
  <c r="I145" i="6" s="1"/>
  <c r="E146" i="6" s="1"/>
  <c r="G146" i="6" l="1"/>
  <c r="H146" i="6" s="1"/>
  <c r="I146" i="6"/>
  <c r="E147" i="6" s="1"/>
  <c r="G147" i="6" l="1"/>
  <c r="H147" i="6" s="1"/>
  <c r="I147" i="6"/>
  <c r="E148" i="6" s="1"/>
  <c r="G148" i="6" l="1"/>
  <c r="H148" i="6" s="1"/>
  <c r="I148" i="6" s="1"/>
  <c r="E149" i="6" s="1"/>
  <c r="G149" i="6" l="1"/>
  <c r="H149" i="6" s="1"/>
  <c r="I149" i="6"/>
  <c r="E150" i="6" s="1"/>
  <c r="G150" i="6" l="1"/>
  <c r="H150" i="6" s="1"/>
  <c r="I150" i="6"/>
  <c r="E151" i="6" s="1"/>
  <c r="G151" i="6" l="1"/>
  <c r="H151" i="6" s="1"/>
  <c r="I151" i="6"/>
  <c r="E152" i="6" s="1"/>
  <c r="G152" i="6" l="1"/>
  <c r="H152" i="6" s="1"/>
  <c r="I152" i="6" s="1"/>
  <c r="E153" i="6" s="1"/>
  <c r="G153" i="6" l="1"/>
  <c r="H153" i="6" s="1"/>
  <c r="I153" i="6" s="1"/>
  <c r="E154" i="6" s="1"/>
  <c r="G154" i="6" l="1"/>
  <c r="H154" i="6" s="1"/>
  <c r="I154" i="6" s="1"/>
  <c r="E155" i="6" s="1"/>
  <c r="G155" i="6" l="1"/>
  <c r="H155" i="6" s="1"/>
  <c r="I155" i="6"/>
  <c r="E156" i="6" s="1"/>
  <c r="G156" i="6" l="1"/>
  <c r="H156" i="6" s="1"/>
  <c r="I156" i="6"/>
  <c r="E157" i="6" s="1"/>
  <c r="G157" i="6" l="1"/>
  <c r="H157" i="6" s="1"/>
  <c r="I157" i="6" s="1"/>
  <c r="E158" i="6" s="1"/>
  <c r="G158" i="6" l="1"/>
  <c r="H158" i="6" s="1"/>
  <c r="I158" i="6"/>
  <c r="E159" i="6" s="1"/>
  <c r="G159" i="6" l="1"/>
  <c r="H159" i="6" s="1"/>
  <c r="I159" i="6"/>
  <c r="E160" i="6" s="1"/>
  <c r="G160" i="6" l="1"/>
  <c r="H160" i="6" s="1"/>
  <c r="I160" i="6" s="1"/>
  <c r="E161" i="6" s="1"/>
  <c r="G161" i="6" l="1"/>
  <c r="H161" i="6" s="1"/>
  <c r="I161" i="6"/>
  <c r="E162" i="6" s="1"/>
  <c r="G162" i="6" l="1"/>
  <c r="H162" i="6" s="1"/>
  <c r="I162" i="6"/>
  <c r="E163" i="6" s="1"/>
  <c r="G163" i="6" l="1"/>
  <c r="H163" i="6" s="1"/>
  <c r="I163" i="6"/>
  <c r="E164" i="6" s="1"/>
  <c r="G164" i="6" l="1"/>
  <c r="H164" i="6" s="1"/>
  <c r="I164" i="6" s="1"/>
  <c r="E165" i="6" s="1"/>
  <c r="G165" i="6" l="1"/>
  <c r="H165" i="6" s="1"/>
  <c r="I165" i="6"/>
  <c r="E166" i="6" s="1"/>
  <c r="G166" i="6" l="1"/>
  <c r="H166" i="6" s="1"/>
  <c r="I166" i="6" s="1"/>
  <c r="E167" i="6" s="1"/>
  <c r="G167" i="6" l="1"/>
  <c r="H167" i="6" s="1"/>
  <c r="I167" i="6"/>
  <c r="E168" i="6" s="1"/>
  <c r="G168" i="6" l="1"/>
  <c r="H168" i="6" s="1"/>
  <c r="I168" i="6"/>
  <c r="E169" i="6" s="1"/>
  <c r="G169" i="6" l="1"/>
  <c r="H169" i="6" s="1"/>
  <c r="I169" i="6" s="1"/>
  <c r="E170" i="6" s="1"/>
  <c r="G170" i="6" l="1"/>
  <c r="H170" i="6" s="1"/>
  <c r="I170" i="6" s="1"/>
  <c r="E171" i="6" s="1"/>
  <c r="G171" i="6" l="1"/>
  <c r="H171" i="6" s="1"/>
  <c r="I171" i="6"/>
  <c r="E172" i="6" s="1"/>
  <c r="G172" i="6" l="1"/>
  <c r="H172" i="6" s="1"/>
  <c r="I172" i="6" s="1"/>
  <c r="E173" i="6" s="1"/>
  <c r="G173" i="6" l="1"/>
  <c r="H173" i="6" s="1"/>
  <c r="I173" i="6" s="1"/>
  <c r="E174" i="6" s="1"/>
  <c r="G174" i="6" l="1"/>
  <c r="H174" i="6" s="1"/>
  <c r="I174" i="6"/>
  <c r="E175" i="6" s="1"/>
  <c r="G175" i="6" l="1"/>
  <c r="H175" i="6" s="1"/>
  <c r="I175" i="6"/>
  <c r="E176" i="6" s="1"/>
  <c r="G176" i="6" l="1"/>
  <c r="H176" i="6" s="1"/>
  <c r="I176" i="6" s="1"/>
  <c r="E177" i="6" s="1"/>
  <c r="G177" i="6" l="1"/>
  <c r="H177" i="6" s="1"/>
  <c r="I177" i="6"/>
  <c r="E178" i="6" s="1"/>
  <c r="G178" i="6" l="1"/>
  <c r="H178" i="6" s="1"/>
  <c r="I178" i="6"/>
  <c r="E179" i="6" s="1"/>
  <c r="G179" i="6" l="1"/>
  <c r="H179" i="6" s="1"/>
  <c r="I179" i="6" s="1"/>
  <c r="E180" i="6" s="1"/>
  <c r="G180" i="6" l="1"/>
  <c r="H180" i="6" s="1"/>
  <c r="I180" i="6" s="1"/>
  <c r="E181" i="6" s="1"/>
  <c r="G181" i="6" l="1"/>
  <c r="H181" i="6" s="1"/>
  <c r="I181" i="6"/>
  <c r="E182" i="6" s="1"/>
  <c r="G182" i="6" l="1"/>
  <c r="H182" i="6" s="1"/>
  <c r="I182" i="6"/>
  <c r="E183" i="6" s="1"/>
  <c r="G183" i="6" l="1"/>
  <c r="H183" i="6" s="1"/>
  <c r="I183" i="6" s="1"/>
  <c r="E184" i="6" s="1"/>
  <c r="G184" i="6" l="1"/>
  <c r="H184" i="6" s="1"/>
  <c r="I184" i="6"/>
  <c r="E185" i="6" s="1"/>
  <c r="G185" i="6" l="1"/>
  <c r="H185" i="6" s="1"/>
  <c r="I185" i="6" s="1"/>
  <c r="E186" i="6" s="1"/>
  <c r="G186" i="6" l="1"/>
  <c r="H186" i="6" s="1"/>
  <c r="I186" i="6"/>
  <c r="E187" i="6" s="1"/>
  <c r="G187" i="6" l="1"/>
  <c r="H187" i="6" s="1"/>
  <c r="I187" i="6"/>
  <c r="E188" i="6" s="1"/>
  <c r="G188" i="6" l="1"/>
  <c r="H188" i="6" s="1"/>
  <c r="I188" i="6"/>
  <c r="E189" i="6" s="1"/>
  <c r="G189" i="6" l="1"/>
  <c r="H189" i="6" s="1"/>
  <c r="I189" i="6" s="1"/>
  <c r="E190" i="6" s="1"/>
  <c r="G190" i="6" l="1"/>
  <c r="H190" i="6" s="1"/>
  <c r="I190" i="6"/>
  <c r="E191" i="6" s="1"/>
  <c r="G191" i="6" l="1"/>
  <c r="H191" i="6" s="1"/>
  <c r="I191" i="6"/>
  <c r="E192" i="6" s="1"/>
  <c r="G192" i="6" l="1"/>
  <c r="H192" i="6" s="1"/>
  <c r="I192" i="6" s="1"/>
  <c r="E193" i="6" s="1"/>
  <c r="G193" i="6" l="1"/>
  <c r="H193" i="6" s="1"/>
  <c r="I193" i="6"/>
  <c r="E194" i="6" s="1"/>
  <c r="G194" i="6" l="1"/>
  <c r="H194" i="6" s="1"/>
  <c r="I194" i="6"/>
  <c r="E195" i="6" s="1"/>
  <c r="G195" i="6" l="1"/>
  <c r="H195" i="6" s="1"/>
  <c r="I195" i="6"/>
  <c r="E196" i="6" s="1"/>
  <c r="G196" i="6" l="1"/>
  <c r="H196" i="6" s="1"/>
  <c r="I196" i="6" s="1"/>
  <c r="E197" i="6" s="1"/>
  <c r="G197" i="6" l="1"/>
  <c r="H197" i="6" s="1"/>
  <c r="I197" i="6"/>
  <c r="E198" i="6" s="1"/>
  <c r="G198" i="6" l="1"/>
  <c r="H198" i="6" s="1"/>
  <c r="I198" i="6"/>
  <c r="E199" i="6" s="1"/>
  <c r="G199" i="6" l="1"/>
  <c r="H199" i="6" s="1"/>
  <c r="I199" i="6"/>
  <c r="E200" i="6" s="1"/>
  <c r="G200" i="6" l="1"/>
  <c r="H200" i="6" s="1"/>
  <c r="I200" i="6"/>
  <c r="E201" i="6" s="1"/>
  <c r="G201" i="6" l="1"/>
  <c r="H201" i="6" s="1"/>
  <c r="I201" i="6"/>
  <c r="E202" i="6" s="1"/>
  <c r="G202" i="6" l="1"/>
  <c r="H202" i="6" s="1"/>
  <c r="I202" i="6"/>
  <c r="E203" i="6" s="1"/>
  <c r="G203" i="6" l="1"/>
  <c r="H203" i="6" s="1"/>
  <c r="I203" i="6"/>
  <c r="E204" i="6" s="1"/>
  <c r="G204" i="6" l="1"/>
  <c r="H204" i="6" s="1"/>
  <c r="I204" i="6"/>
  <c r="E205" i="6" s="1"/>
  <c r="G205" i="6" l="1"/>
  <c r="H205" i="6" s="1"/>
  <c r="I205" i="6" s="1"/>
  <c r="E206" i="6" s="1"/>
  <c r="G206" i="6" l="1"/>
  <c r="H206" i="6" s="1"/>
  <c r="I206" i="6"/>
  <c r="E207" i="6" s="1"/>
  <c r="G207" i="6" l="1"/>
  <c r="H207" i="6" s="1"/>
  <c r="I207" i="6"/>
  <c r="E208" i="6" s="1"/>
  <c r="G208" i="6" l="1"/>
  <c r="H208" i="6" s="1"/>
  <c r="I208" i="6" s="1"/>
  <c r="E209" i="6" s="1"/>
  <c r="G209" i="6" l="1"/>
  <c r="H209" i="6" s="1"/>
  <c r="I209" i="6"/>
  <c r="E210" i="6" s="1"/>
  <c r="G210" i="6" l="1"/>
  <c r="H210" i="6" s="1"/>
  <c r="I210" i="6"/>
  <c r="E211" i="6" s="1"/>
  <c r="G211" i="6" l="1"/>
  <c r="H211" i="6" s="1"/>
  <c r="I211" i="6"/>
  <c r="E212" i="6" s="1"/>
  <c r="G212" i="6" l="1"/>
  <c r="H212" i="6" s="1"/>
  <c r="I212" i="6" s="1"/>
  <c r="E213" i="6" s="1"/>
  <c r="G213" i="6" l="1"/>
  <c r="H213" i="6" s="1"/>
  <c r="I213" i="6" s="1"/>
  <c r="E214" i="6" s="1"/>
  <c r="G214" i="6" l="1"/>
  <c r="H214" i="6" s="1"/>
  <c r="I214" i="6" s="1"/>
  <c r="E215" i="6" s="1"/>
  <c r="G215" i="6" l="1"/>
  <c r="H215" i="6" s="1"/>
  <c r="I215" i="6" s="1"/>
  <c r="E216" i="6" s="1"/>
  <c r="G216" i="6" l="1"/>
  <c r="H216" i="6" s="1"/>
  <c r="I216" i="6" s="1"/>
  <c r="E217" i="6" s="1"/>
  <c r="G217" i="6" l="1"/>
  <c r="H217" i="6" s="1"/>
  <c r="I217" i="6" s="1"/>
  <c r="E218" i="6" s="1"/>
  <c r="G218" i="6" l="1"/>
  <c r="H218" i="6" s="1"/>
  <c r="I218" i="6" s="1"/>
  <c r="E219" i="6" s="1"/>
  <c r="G219" i="6" l="1"/>
  <c r="H219" i="6" s="1"/>
  <c r="I219" i="6" s="1"/>
  <c r="E220" i="6" s="1"/>
  <c r="G220" i="6" l="1"/>
  <c r="H220" i="6" s="1"/>
  <c r="I220" i="6" s="1"/>
  <c r="E221" i="6" s="1"/>
  <c r="G221" i="6" l="1"/>
  <c r="H221" i="6" s="1"/>
  <c r="I221" i="6" s="1"/>
  <c r="E222" i="6" s="1"/>
  <c r="G222" i="6" l="1"/>
  <c r="H222" i="6" s="1"/>
  <c r="I222" i="6" s="1"/>
  <c r="E223" i="6" s="1"/>
  <c r="G223" i="6" l="1"/>
  <c r="H223" i="6" s="1"/>
  <c r="I223" i="6"/>
  <c r="E224" i="6" s="1"/>
  <c r="G224" i="6" l="1"/>
  <c r="H224" i="6" s="1"/>
  <c r="I224" i="6" s="1"/>
  <c r="E225" i="6" s="1"/>
  <c r="G225" i="6" l="1"/>
  <c r="H225" i="6" s="1"/>
  <c r="I225" i="6" s="1"/>
  <c r="E226" i="6" s="1"/>
  <c r="G226" i="6" l="1"/>
  <c r="H226" i="6" s="1"/>
  <c r="I226" i="6" s="1"/>
  <c r="E227" i="6" s="1"/>
  <c r="G227" i="6" l="1"/>
  <c r="H227" i="6" s="1"/>
  <c r="I227" i="6" s="1"/>
  <c r="E228" i="6" s="1"/>
  <c r="G228" i="6" l="1"/>
  <c r="H228" i="6" s="1"/>
  <c r="I228" i="6" s="1"/>
  <c r="E229" i="6" s="1"/>
  <c r="G229" i="6" l="1"/>
  <c r="H229" i="6" s="1"/>
  <c r="I229" i="6" s="1"/>
  <c r="E230" i="6" s="1"/>
  <c r="G230" i="6" l="1"/>
  <c r="H230" i="6" s="1"/>
  <c r="I230" i="6" s="1"/>
  <c r="E231" i="6" s="1"/>
  <c r="G231" i="6" l="1"/>
  <c r="H231" i="6" s="1"/>
  <c r="I231" i="6" s="1"/>
  <c r="E232" i="6" s="1"/>
  <c r="G232" i="6" l="1"/>
  <c r="H232" i="6" s="1"/>
  <c r="I232" i="6" s="1"/>
  <c r="E233" i="6" s="1"/>
  <c r="G233" i="6" l="1"/>
  <c r="H233" i="6" s="1"/>
  <c r="I233" i="6" s="1"/>
  <c r="E234" i="6" s="1"/>
  <c r="G234" i="6" l="1"/>
  <c r="H234" i="6" s="1"/>
  <c r="I234" i="6" s="1"/>
  <c r="E235" i="6" s="1"/>
  <c r="G235" i="6" l="1"/>
  <c r="H235" i="6" s="1"/>
  <c r="I235" i="6" s="1"/>
  <c r="E236" i="6" s="1"/>
  <c r="G236" i="6" l="1"/>
  <c r="H236" i="6" s="1"/>
  <c r="I236" i="6" s="1"/>
  <c r="E237" i="6" s="1"/>
  <c r="G237" i="6" l="1"/>
  <c r="H237" i="6" s="1"/>
  <c r="I237" i="6" s="1"/>
  <c r="E238" i="6" s="1"/>
  <c r="G238" i="6" l="1"/>
  <c r="H238" i="6" s="1"/>
  <c r="I238" i="6" s="1"/>
  <c r="E239" i="6" s="1"/>
  <c r="G239" i="6" l="1"/>
  <c r="H239" i="6" s="1"/>
  <c r="I239" i="6"/>
  <c r="E240" i="6" s="1"/>
  <c r="G240" i="6" l="1"/>
  <c r="H240" i="6" s="1"/>
  <c r="I240" i="6" s="1"/>
  <c r="E241" i="6" s="1"/>
  <c r="G241" i="6" l="1"/>
  <c r="H241" i="6" s="1"/>
  <c r="I241" i="6" s="1"/>
  <c r="E242" i="6" s="1"/>
  <c r="G242" i="6" l="1"/>
  <c r="H242" i="6" s="1"/>
  <c r="I242" i="6" s="1"/>
  <c r="E243" i="6" s="1"/>
  <c r="G243" i="6" l="1"/>
  <c r="H243" i="6" s="1"/>
  <c r="I243" i="6" s="1"/>
  <c r="E244" i="6" s="1"/>
  <c r="G244" i="6" l="1"/>
  <c r="H244" i="6" s="1"/>
  <c r="I244" i="6" s="1"/>
  <c r="E245" i="6" s="1"/>
  <c r="G245" i="6" l="1"/>
  <c r="H245" i="6" s="1"/>
  <c r="I245" i="6"/>
  <c r="E246" i="6" s="1"/>
  <c r="G246" i="6" l="1"/>
  <c r="H246" i="6" s="1"/>
  <c r="I246" i="6"/>
  <c r="E247" i="6" s="1"/>
  <c r="G247" i="6" l="1"/>
  <c r="H247" i="6" s="1"/>
  <c r="I247" i="6"/>
  <c r="E248" i="6" s="1"/>
  <c r="G248" i="6" l="1"/>
  <c r="H248" i="6" s="1"/>
  <c r="I248" i="6" s="1"/>
  <c r="E249" i="6" s="1"/>
  <c r="G249" i="6" l="1"/>
  <c r="H249" i="6" s="1"/>
  <c r="I249" i="6" s="1"/>
  <c r="E250" i="6" s="1"/>
  <c r="G250" i="6" l="1"/>
  <c r="H250" i="6" s="1"/>
  <c r="I250" i="6" s="1"/>
  <c r="E251" i="6" s="1"/>
  <c r="G251" i="6" l="1"/>
  <c r="H251" i="6" s="1"/>
  <c r="I251" i="6"/>
  <c r="E252" i="6" s="1"/>
  <c r="G252" i="6" l="1"/>
  <c r="H252" i="6" s="1"/>
  <c r="I252" i="6" s="1"/>
  <c r="E253" i="6" s="1"/>
  <c r="G253" i="6" l="1"/>
  <c r="H253" i="6" s="1"/>
  <c r="I253" i="6" s="1"/>
  <c r="E254" i="6" s="1"/>
  <c r="G254" i="6" l="1"/>
  <c r="H254" i="6" s="1"/>
  <c r="I254" i="6"/>
  <c r="E255" i="6" s="1"/>
  <c r="G255" i="6" l="1"/>
  <c r="H255" i="6" s="1"/>
  <c r="I255" i="6" s="1"/>
  <c r="E256" i="6" s="1"/>
  <c r="G256" i="6" l="1"/>
  <c r="H256" i="6" s="1"/>
  <c r="I256" i="6" s="1"/>
  <c r="E257" i="6" s="1"/>
  <c r="G257" i="6" l="1"/>
  <c r="H257" i="6" s="1"/>
  <c r="I257" i="6"/>
  <c r="E258" i="6" s="1"/>
  <c r="G258" i="6" l="1"/>
  <c r="H258" i="6" s="1"/>
  <c r="I258" i="6" s="1"/>
  <c r="E259" i="6" s="1"/>
  <c r="G259" i="6" l="1"/>
  <c r="H259" i="6" s="1"/>
  <c r="I259" i="6"/>
  <c r="E260" i="6" s="1"/>
  <c r="G260" i="6" l="1"/>
  <c r="H260" i="6" s="1"/>
  <c r="I260" i="6" s="1"/>
  <c r="E261" i="6" s="1"/>
  <c r="G261" i="6" l="1"/>
  <c r="H261" i="6" s="1"/>
  <c r="I261" i="6" s="1"/>
  <c r="E262" i="6" s="1"/>
  <c r="G262" i="6" l="1"/>
  <c r="H262" i="6" s="1"/>
  <c r="I262" i="6"/>
  <c r="E263" i="6" s="1"/>
  <c r="G263" i="6" l="1"/>
  <c r="H263" i="6" s="1"/>
  <c r="I263" i="6"/>
  <c r="E264" i="6" s="1"/>
  <c r="G264" i="6" l="1"/>
  <c r="H264" i="6" s="1"/>
  <c r="I264" i="6"/>
  <c r="E265" i="6" s="1"/>
  <c r="G265" i="6" l="1"/>
  <c r="H265" i="6" s="1"/>
  <c r="I265" i="6"/>
  <c r="E266" i="6" s="1"/>
  <c r="G266" i="6" l="1"/>
  <c r="H266" i="6" s="1"/>
  <c r="I266" i="6" s="1"/>
  <c r="E267" i="6" s="1"/>
  <c r="G267" i="6" l="1"/>
  <c r="H267" i="6" s="1"/>
  <c r="I267" i="6" s="1"/>
  <c r="E268" i="6" s="1"/>
  <c r="G268" i="6" l="1"/>
  <c r="H268" i="6" s="1"/>
  <c r="I268" i="6" s="1"/>
  <c r="E269" i="6" s="1"/>
  <c r="G269" i="6" l="1"/>
  <c r="H269" i="6" s="1"/>
  <c r="I269" i="6" s="1"/>
  <c r="E270" i="6" s="1"/>
  <c r="G270" i="6" l="1"/>
  <c r="H270" i="6" s="1"/>
  <c r="I270" i="6"/>
  <c r="E271" i="6" s="1"/>
  <c r="G271" i="6" l="1"/>
  <c r="H271" i="6" s="1"/>
  <c r="I271" i="6"/>
  <c r="E272" i="6" s="1"/>
  <c r="G272" i="6" l="1"/>
  <c r="H272" i="6" s="1"/>
  <c r="I272" i="6" s="1"/>
  <c r="E273" i="6" s="1"/>
  <c r="G273" i="6" l="1"/>
  <c r="H273" i="6" s="1"/>
  <c r="I273" i="6"/>
  <c r="E274" i="6" s="1"/>
  <c r="G274" i="6" l="1"/>
  <c r="H274" i="6" s="1"/>
  <c r="I274" i="6"/>
  <c r="E275" i="6" s="1"/>
  <c r="G275" i="6" l="1"/>
  <c r="H275" i="6" s="1"/>
  <c r="I275" i="6" s="1"/>
  <c r="E276" i="6" s="1"/>
  <c r="G276" i="6" l="1"/>
  <c r="H276" i="6" s="1"/>
  <c r="I276" i="6" s="1"/>
  <c r="E277" i="6" s="1"/>
  <c r="G277" i="6" l="1"/>
  <c r="H277" i="6" s="1"/>
  <c r="I277" i="6" s="1"/>
  <c r="E278" i="6" s="1"/>
  <c r="G278" i="6" l="1"/>
  <c r="H278" i="6" s="1"/>
  <c r="I278" i="6"/>
  <c r="E279" i="6" s="1"/>
  <c r="G279" i="6" l="1"/>
  <c r="H279" i="6" s="1"/>
  <c r="I279" i="6"/>
  <c r="E280" i="6" s="1"/>
  <c r="G280" i="6" l="1"/>
  <c r="H280" i="6" s="1"/>
  <c r="I280" i="6"/>
  <c r="E281" i="6" s="1"/>
  <c r="G281" i="6" l="1"/>
  <c r="H281" i="6" s="1"/>
  <c r="I281" i="6"/>
  <c r="E282" i="6" s="1"/>
  <c r="G282" i="6" l="1"/>
  <c r="H282" i="6" s="1"/>
  <c r="I282" i="6" s="1"/>
  <c r="E283" i="6" s="1"/>
  <c r="G283" i="6" l="1"/>
  <c r="H283" i="6" s="1"/>
  <c r="I283" i="6"/>
  <c r="E284" i="6" s="1"/>
  <c r="G284" i="6" l="1"/>
  <c r="H284" i="6" s="1"/>
  <c r="I284" i="6" s="1"/>
  <c r="E285" i="6" s="1"/>
  <c r="G285" i="6" l="1"/>
  <c r="H285" i="6" s="1"/>
  <c r="I285" i="6" s="1"/>
  <c r="E286" i="6" s="1"/>
  <c r="G286" i="6" l="1"/>
  <c r="H286" i="6" s="1"/>
  <c r="I286" i="6"/>
  <c r="E287" i="6" s="1"/>
  <c r="G287" i="6" l="1"/>
  <c r="H287" i="6" s="1"/>
  <c r="I287" i="6"/>
  <c r="E288" i="6" s="1"/>
  <c r="G288" i="6" l="1"/>
  <c r="H288" i="6" s="1"/>
  <c r="I288" i="6" s="1"/>
  <c r="E289" i="6" s="1"/>
  <c r="G289" i="6" l="1"/>
  <c r="H289" i="6" s="1"/>
  <c r="I289" i="6"/>
  <c r="E290" i="6" s="1"/>
  <c r="G290" i="6" l="1"/>
  <c r="H290" i="6" s="1"/>
  <c r="I290" i="6"/>
  <c r="E291" i="6" s="1"/>
  <c r="G291" i="6" l="1"/>
  <c r="H291" i="6" s="1"/>
  <c r="I291" i="6" s="1"/>
  <c r="E292" i="6" s="1"/>
  <c r="G292" i="6" l="1"/>
  <c r="H292" i="6" s="1"/>
  <c r="I292" i="6" s="1"/>
  <c r="E293" i="6" s="1"/>
  <c r="G293" i="6" l="1"/>
  <c r="H293" i="6" s="1"/>
  <c r="I293" i="6"/>
  <c r="E294" i="6" s="1"/>
  <c r="G294" i="6" l="1"/>
  <c r="H294" i="6" s="1"/>
  <c r="I294" i="6" s="1"/>
  <c r="E295" i="6" s="1"/>
  <c r="G295" i="6" l="1"/>
  <c r="H295" i="6" s="1"/>
  <c r="I295" i="6"/>
  <c r="E296" i="6" s="1"/>
  <c r="G296" i="6" l="1"/>
  <c r="H296" i="6" s="1"/>
  <c r="I296" i="6"/>
  <c r="E297" i="6" s="1"/>
  <c r="G297" i="6" l="1"/>
  <c r="H297" i="6" s="1"/>
  <c r="I297" i="6"/>
  <c r="E298" i="6" s="1"/>
  <c r="G298" i="6" l="1"/>
  <c r="H298" i="6" s="1"/>
  <c r="I298" i="6"/>
  <c r="E299" i="6" s="1"/>
  <c r="G299" i="6" l="1"/>
  <c r="H299" i="6" s="1"/>
  <c r="I299" i="6"/>
  <c r="E300" i="6" s="1"/>
  <c r="G300" i="6" l="1"/>
  <c r="H300" i="6" s="1"/>
  <c r="I300" i="6" s="1"/>
  <c r="E301" i="6" s="1"/>
  <c r="G301" i="6" l="1"/>
  <c r="H301" i="6" s="1"/>
  <c r="I301" i="6" s="1"/>
  <c r="E302" i="6" s="1"/>
  <c r="G302" i="6" l="1"/>
  <c r="H302" i="6" s="1"/>
  <c r="I302" i="6" s="1"/>
  <c r="E303" i="6" s="1"/>
  <c r="G303" i="6" l="1"/>
  <c r="H303" i="6" s="1"/>
  <c r="I303" i="6" s="1"/>
  <c r="E304" i="6" s="1"/>
  <c r="G304" i="6" l="1"/>
  <c r="H304" i="6" s="1"/>
  <c r="I304" i="6" s="1"/>
  <c r="E305" i="6" s="1"/>
  <c r="G305" i="6" l="1"/>
  <c r="H305" i="6" s="1"/>
  <c r="I305" i="6" s="1"/>
  <c r="E306" i="6" s="1"/>
  <c r="G306" i="6" l="1"/>
  <c r="H306" i="6" s="1"/>
  <c r="I306" i="6" s="1"/>
  <c r="E307" i="6" s="1"/>
  <c r="G307" i="6" l="1"/>
  <c r="H307" i="6" s="1"/>
  <c r="I307" i="6" s="1"/>
  <c r="E308" i="6" s="1"/>
  <c r="G308" i="6" l="1"/>
  <c r="H308" i="6" s="1"/>
  <c r="I308" i="6" s="1"/>
  <c r="E309" i="6" s="1"/>
  <c r="G309" i="6" l="1"/>
  <c r="H309" i="6" s="1"/>
  <c r="I309" i="6" s="1"/>
  <c r="E310" i="6" s="1"/>
  <c r="G310" i="6" l="1"/>
  <c r="H310" i="6" s="1"/>
  <c r="I310" i="6" s="1"/>
  <c r="E311" i="6" s="1"/>
  <c r="G311" i="6" l="1"/>
  <c r="H311" i="6" s="1"/>
  <c r="I311" i="6" s="1"/>
  <c r="E312" i="6" s="1"/>
  <c r="G312" i="6" l="1"/>
  <c r="H312" i="6" s="1"/>
  <c r="I312" i="6"/>
  <c r="E313" i="6" s="1"/>
  <c r="G313" i="6" l="1"/>
  <c r="H313" i="6" s="1"/>
  <c r="I313" i="6"/>
  <c r="E314" i="6" s="1"/>
  <c r="G314" i="6" l="1"/>
  <c r="H314" i="6" s="1"/>
  <c r="I314" i="6" s="1"/>
  <c r="E315" i="6" s="1"/>
  <c r="G315" i="6" l="1"/>
  <c r="H315" i="6" s="1"/>
  <c r="I315" i="6"/>
  <c r="E316" i="6" s="1"/>
  <c r="G316" i="6" l="1"/>
  <c r="H316" i="6" s="1"/>
  <c r="I316" i="6" s="1"/>
  <c r="E317" i="6" s="1"/>
  <c r="G317" i="6" l="1"/>
  <c r="H317" i="6" s="1"/>
  <c r="I317" i="6" s="1"/>
  <c r="E318" i="6" s="1"/>
  <c r="G318" i="6" l="1"/>
  <c r="H318" i="6" s="1"/>
  <c r="I318" i="6"/>
  <c r="E319" i="6" s="1"/>
  <c r="G319" i="6" l="1"/>
  <c r="H319" i="6" s="1"/>
  <c r="I319" i="6"/>
  <c r="E320" i="6" s="1"/>
  <c r="G320" i="6" l="1"/>
  <c r="H320" i="6" s="1"/>
  <c r="I320" i="6" s="1"/>
  <c r="E321" i="6" s="1"/>
  <c r="G321" i="6" l="1"/>
  <c r="H321" i="6" s="1"/>
  <c r="I321" i="6"/>
  <c r="E322" i="6" s="1"/>
  <c r="G322" i="6" l="1"/>
  <c r="H322" i="6" s="1"/>
  <c r="I322" i="6"/>
  <c r="E323" i="6" s="1"/>
  <c r="G323" i="6" l="1"/>
  <c r="H323" i="6" s="1"/>
  <c r="I323" i="6"/>
  <c r="E324" i="6" s="1"/>
  <c r="G324" i="6" l="1"/>
  <c r="H324" i="6" s="1"/>
  <c r="I324" i="6" s="1"/>
  <c r="E325" i="6" s="1"/>
  <c r="G325" i="6" l="1"/>
  <c r="H325" i="6" s="1"/>
  <c r="I325" i="6"/>
  <c r="E326" i="6" s="1"/>
  <c r="G326" i="6" l="1"/>
  <c r="H326" i="6" s="1"/>
  <c r="I326" i="6"/>
  <c r="E327" i="6" s="1"/>
  <c r="G327" i="6" l="1"/>
  <c r="H327" i="6" s="1"/>
  <c r="I327" i="6" s="1"/>
  <c r="E328" i="6" s="1"/>
  <c r="G328" i="6" l="1"/>
  <c r="H328" i="6" s="1"/>
  <c r="I328" i="6" s="1"/>
  <c r="E329" i="6" s="1"/>
  <c r="G329" i="6" l="1"/>
  <c r="H329" i="6" s="1"/>
  <c r="I329" i="6" s="1"/>
  <c r="E330" i="6" s="1"/>
  <c r="G330" i="6" l="1"/>
  <c r="H330" i="6" s="1"/>
  <c r="I330" i="6" s="1"/>
  <c r="E331" i="6" s="1"/>
  <c r="G331" i="6" l="1"/>
  <c r="H331" i="6" s="1"/>
  <c r="I331" i="6" s="1"/>
  <c r="E332" i="6" s="1"/>
  <c r="G332" i="6" l="1"/>
  <c r="H332" i="6" s="1"/>
  <c r="I332" i="6" s="1"/>
  <c r="E333" i="6" s="1"/>
  <c r="G333" i="6" l="1"/>
  <c r="H333" i="6" s="1"/>
  <c r="I333" i="6" s="1"/>
  <c r="E334" i="6" s="1"/>
  <c r="G334" i="6" l="1"/>
  <c r="H334" i="6" s="1"/>
  <c r="I334" i="6" s="1"/>
  <c r="E335" i="6" s="1"/>
  <c r="G335" i="6" l="1"/>
  <c r="H335" i="6" s="1"/>
  <c r="I335" i="6" s="1"/>
  <c r="E336" i="6" s="1"/>
  <c r="G336" i="6" l="1"/>
  <c r="H336" i="6" s="1"/>
  <c r="I336" i="6" s="1"/>
  <c r="E337" i="6" s="1"/>
  <c r="G337" i="6" l="1"/>
  <c r="H337" i="6" s="1"/>
  <c r="I337" i="6" s="1"/>
  <c r="E338" i="6" s="1"/>
  <c r="G338" i="6" l="1"/>
  <c r="H338" i="6" s="1"/>
  <c r="I338" i="6" s="1"/>
  <c r="E339" i="6" s="1"/>
  <c r="G339" i="6" l="1"/>
  <c r="H339" i="6" s="1"/>
  <c r="I339" i="6" s="1"/>
  <c r="E340" i="6" s="1"/>
  <c r="G340" i="6" l="1"/>
  <c r="H340" i="6" s="1"/>
  <c r="I340" i="6" s="1"/>
  <c r="E341" i="6" s="1"/>
  <c r="G341" i="6" l="1"/>
  <c r="H341" i="6" s="1"/>
  <c r="I341" i="6" s="1"/>
  <c r="E342" i="6" s="1"/>
  <c r="G342" i="6" l="1"/>
  <c r="H342" i="6" s="1"/>
  <c r="I342" i="6" s="1"/>
  <c r="E343" i="6" s="1"/>
  <c r="G343" i="6" l="1"/>
  <c r="H343" i="6" s="1"/>
  <c r="I343" i="6"/>
  <c r="E344" i="6" s="1"/>
  <c r="G344" i="6" l="1"/>
  <c r="H344" i="6" s="1"/>
  <c r="I344" i="6"/>
  <c r="E345" i="6" s="1"/>
  <c r="G345" i="6" l="1"/>
  <c r="H345" i="6" s="1"/>
  <c r="I345" i="6"/>
  <c r="E346" i="6" s="1"/>
  <c r="G346" i="6" l="1"/>
  <c r="H346" i="6" s="1"/>
  <c r="I346" i="6"/>
  <c r="E347" i="6" s="1"/>
  <c r="G347" i="6" l="1"/>
  <c r="H347" i="6" s="1"/>
  <c r="I347" i="6"/>
  <c r="E348" i="6" s="1"/>
  <c r="G348" i="6" l="1"/>
  <c r="H348" i="6" s="1"/>
  <c r="I348" i="6" s="1"/>
  <c r="E349" i="6" s="1"/>
  <c r="G349" i="6" l="1"/>
  <c r="H349" i="6" s="1"/>
  <c r="I349" i="6" s="1"/>
  <c r="E350" i="6" s="1"/>
  <c r="G350" i="6" l="1"/>
  <c r="H350" i="6" s="1"/>
  <c r="I350" i="6"/>
  <c r="E351" i="6" s="1"/>
  <c r="G351" i="6" l="1"/>
  <c r="H351" i="6" s="1"/>
  <c r="I351" i="6"/>
  <c r="E352" i="6" s="1"/>
  <c r="G352" i="6" l="1"/>
  <c r="H352" i="6" s="1"/>
  <c r="I352" i="6" s="1"/>
  <c r="E353" i="6" s="1"/>
  <c r="G353" i="6" l="1"/>
  <c r="H353" i="6" s="1"/>
  <c r="I353" i="6"/>
  <c r="E354" i="6" s="1"/>
  <c r="G354" i="6" l="1"/>
  <c r="H354" i="6" s="1"/>
  <c r="I354" i="6"/>
  <c r="E355" i="6" s="1"/>
  <c r="G355" i="6" l="1"/>
  <c r="H355" i="6" s="1"/>
  <c r="I355" i="6"/>
  <c r="E356" i="6" s="1"/>
  <c r="G356" i="6" l="1"/>
  <c r="H356" i="6" s="1"/>
  <c r="I356" i="6" s="1"/>
  <c r="E357" i="6" s="1"/>
  <c r="G357" i="6" l="1"/>
  <c r="H357" i="6" s="1"/>
  <c r="I357" i="6" s="1"/>
  <c r="E358" i="6" s="1"/>
  <c r="G358" i="6" l="1"/>
  <c r="H358" i="6" s="1"/>
  <c r="I358" i="6"/>
  <c r="E359" i="6" s="1"/>
  <c r="G359" i="6" l="1"/>
  <c r="H359" i="6" s="1"/>
  <c r="I359" i="6"/>
  <c r="E360" i="6" s="1"/>
  <c r="G360" i="6" l="1"/>
  <c r="H360" i="6" s="1"/>
  <c r="I360" i="6" s="1"/>
  <c r="E361" i="6" s="1"/>
  <c r="G361" i="6" l="1"/>
  <c r="H361" i="6" s="1"/>
  <c r="I361" i="6"/>
  <c r="E362" i="6" s="1"/>
  <c r="G362" i="6" l="1"/>
  <c r="H362" i="6" s="1"/>
</calcChain>
</file>

<file path=xl/sharedStrings.xml><?xml version="1.0" encoding="utf-8"?>
<sst xmlns="http://schemas.openxmlformats.org/spreadsheetml/2006/main" count="96" uniqueCount="40">
  <si>
    <t>Česká republika</t>
  </si>
  <si>
    <r>
      <t xml:space="preserve">Muži  </t>
    </r>
    <r>
      <rPr>
        <i/>
        <sz val="8"/>
        <rFont val="Arial CE"/>
        <family val="2"/>
        <charset val="238"/>
      </rPr>
      <t>Males</t>
    </r>
  </si>
  <si>
    <r>
      <t xml:space="preserve">věk  </t>
    </r>
    <r>
      <rPr>
        <i/>
        <sz val="8"/>
        <rFont val="Arial CE"/>
        <family val="2"/>
        <charset val="238"/>
      </rPr>
      <t>age</t>
    </r>
  </si>
  <si>
    <t>Dx</t>
  </si>
  <si>
    <t>qx</t>
  </si>
  <si>
    <t>lx</t>
  </si>
  <si>
    <t>dx</t>
  </si>
  <si>
    <t>i=</t>
  </si>
  <si>
    <t>v=</t>
  </si>
  <si>
    <t>px</t>
  </si>
  <si>
    <t>Cx</t>
  </si>
  <si>
    <t>Mx</t>
  </si>
  <si>
    <t>Rx</t>
  </si>
  <si>
    <t>Nx</t>
  </si>
  <si>
    <t>Sx</t>
  </si>
  <si>
    <t xml:space="preserve"> </t>
  </si>
  <si>
    <r>
      <t xml:space="preserve">Ženy  </t>
    </r>
    <r>
      <rPr>
        <i/>
        <sz val="8"/>
        <rFont val="Arial CE"/>
        <charset val="238"/>
      </rPr>
      <t>Females</t>
    </r>
  </si>
  <si>
    <t>lm</t>
  </si>
  <si>
    <t>lf</t>
  </si>
  <si>
    <r>
      <t xml:space="preserve">Unisex  </t>
    </r>
    <r>
      <rPr>
        <i/>
        <sz val="8"/>
        <rFont val="Arial CE"/>
        <family val="2"/>
        <charset val="238"/>
      </rPr>
      <t>Unisex</t>
    </r>
  </si>
  <si>
    <t>lu=lm/2+lf/2</t>
  </si>
  <si>
    <t>Term Ins.</t>
  </si>
  <si>
    <t>Pure End.</t>
  </si>
  <si>
    <t>g=</t>
  </si>
  <si>
    <t>Term ins. i*</t>
  </si>
  <si>
    <t>Incr. Term.</t>
  </si>
  <si>
    <t>n=</t>
  </si>
  <si>
    <t>Loan=</t>
  </si>
  <si>
    <t>i(12)</t>
  </si>
  <si>
    <t>--------------------------</t>
  </si>
  <si>
    <t>P=</t>
  </si>
  <si>
    <t>Month</t>
  </si>
  <si>
    <t>Initial debt</t>
  </si>
  <si>
    <t>Interest</t>
  </si>
  <si>
    <t>Debt payment</t>
  </si>
  <si>
    <t>Final debt</t>
  </si>
  <si>
    <t>Payment</t>
  </si>
  <si>
    <t>TIR = 3 %</t>
  </si>
  <si>
    <t>i*=</t>
  </si>
  <si>
    <t>v*=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</si>
</sst>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#,##0\ &quot;Kč&quot;;\-#,##0\ &quot;Kč&quot;"/>
    <numFmt numFmtId="164" formatCode="0.000000"/>
    <numFmt numFmtId="165" formatCode="0.0"/>
    <numFmt numFmtId="166" formatCode="mm/dd/yyyy\ hh:mm:ss"/>
    <numFmt numFmtId="167" formatCode="0.00000"/>
    <numFmt numFmtId="182" formatCode="0.0000000"/>
  </numFmts>
  <fonts count="21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0"/>
      <color rgb="FFFF0000"/>
      <name val="Arial CE"/>
      <family val="2"/>
      <charset val="238"/>
    </font>
    <font>
      <sz val="10"/>
      <color rgb="FFFF0000"/>
      <name val="Arial CE"/>
      <family val="2"/>
      <charset val="238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sz val="10"/>
      <color rgb="FFFF0000"/>
      <name val="Arial CE"/>
      <charset val="238"/>
    </font>
    <font>
      <sz val="12"/>
      <name val="Arial CE"/>
      <charset val="238"/>
    </font>
    <font>
      <sz val="10"/>
      <name val="Arial CE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i/>
      <sz val="8"/>
      <name val="Arial CE"/>
      <charset val="238"/>
    </font>
    <font>
      <sz val="8"/>
      <color theme="1"/>
      <name val="Arial"/>
      <family val="2"/>
      <charset val="238"/>
    </font>
    <font>
      <sz val="10"/>
      <name val="Arial CE"/>
      <family val="2"/>
      <charset val="238"/>
    </font>
    <font>
      <sz val="10"/>
      <color indexed="8"/>
      <name val="Arial"/>
      <family val="2"/>
    </font>
    <font>
      <sz val="10"/>
      <color rgb="FFFF0000"/>
      <name val="Arial"/>
      <family val="2"/>
      <charset val="238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</borders>
  <cellStyleXfs count="23">
    <xf numFmtId="0" fontId="0" fillId="0" borderId="0">
      <alignment vertical="top"/>
    </xf>
    <xf numFmtId="0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  <xf numFmtId="0" fontId="1" fillId="0" borderId="0">
      <alignment vertical="top"/>
    </xf>
    <xf numFmtId="0" fontId="16" fillId="2" borderId="0">
      <alignment wrapText="1"/>
    </xf>
    <xf numFmtId="0" fontId="16" fillId="0" borderId="0">
      <alignment wrapText="1"/>
    </xf>
    <xf numFmtId="0" fontId="16" fillId="0" borderId="0">
      <alignment wrapText="1"/>
    </xf>
    <xf numFmtId="0" fontId="16" fillId="0" borderId="0">
      <alignment wrapText="1"/>
    </xf>
    <xf numFmtId="166" fontId="16" fillId="0" borderId="0">
      <alignment wrapText="1"/>
    </xf>
    <xf numFmtId="0" fontId="2" fillId="0" borderId="0" applyFont="0" applyAlignment="0">
      <alignment horizontal="left"/>
    </xf>
    <xf numFmtId="1" fontId="8" fillId="0" borderId="0"/>
    <xf numFmtId="164" fontId="9" fillId="0" borderId="0" applyFont="0"/>
    <xf numFmtId="2" fontId="8" fillId="0" borderId="0">
      <alignment horizontal="right"/>
    </xf>
    <xf numFmtId="1" fontId="8" fillId="0" borderId="0" applyFont="0" applyAlignment="0"/>
    <xf numFmtId="164" fontId="9" fillId="0" borderId="0" applyFont="0" applyAlignment="0"/>
    <xf numFmtId="2" fontId="8" fillId="0" borderId="0">
      <alignment horizontal="right"/>
    </xf>
    <xf numFmtId="0" fontId="18" fillId="0" borderId="0"/>
    <xf numFmtId="0" fontId="20" fillId="0" borderId="0"/>
  </cellStyleXfs>
  <cellXfs count="44">
    <xf numFmtId="0" fontId="0" fillId="0" borderId="0" xfId="0">
      <alignment vertical="top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3" fillId="0" borderId="0" xfId="0" applyFont="1" applyAlignment="1"/>
    <xf numFmtId="1" fontId="2" fillId="0" borderId="0" xfId="0" applyNumberFormat="1" applyFont="1" applyAlignment="1">
      <alignment horizontal="left"/>
    </xf>
    <xf numFmtId="1" fontId="2" fillId="0" borderId="0" xfId="0" applyNumberFormat="1" applyFont="1" applyAlignment="1"/>
    <xf numFmtId="2" fontId="2" fillId="0" borderId="0" xfId="0" applyNumberFormat="1" applyFont="1" applyAlignment="1"/>
    <xf numFmtId="0" fontId="2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6" fillId="0" borderId="4" xfId="0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/>
    <xf numFmtId="0" fontId="10" fillId="0" borderId="0" xfId="0" applyFont="1" applyAlignment="1"/>
    <xf numFmtId="0" fontId="10" fillId="0" borderId="0" xfId="0" applyFont="1" applyAlignment="1">
      <alignment horizontal="center"/>
    </xf>
    <xf numFmtId="0" fontId="11" fillId="0" borderId="0" xfId="0" applyFont="1" applyAlignment="1"/>
    <xf numFmtId="164" fontId="12" fillId="0" borderId="0" xfId="0" applyNumberFormat="1" applyFont="1" applyAlignment="1"/>
    <xf numFmtId="1" fontId="12" fillId="0" borderId="0" xfId="0" applyNumberFormat="1" applyFont="1" applyAlignment="1"/>
    <xf numFmtId="2" fontId="12" fillId="0" borderId="0" xfId="0" applyNumberFormat="1" applyFont="1" applyAlignment="1"/>
    <xf numFmtId="0" fontId="12" fillId="0" borderId="0" xfId="0" applyFont="1" applyAlignment="1"/>
    <xf numFmtId="164" fontId="9" fillId="0" borderId="0" xfId="0" applyNumberFormat="1" applyFont="1" applyAlignment="1"/>
    <xf numFmtId="1" fontId="6" fillId="0" borderId="7" xfId="0" applyNumberFormat="1" applyFont="1" applyBorder="1" applyAlignment="1">
      <alignment horizontal="center" vertical="center"/>
    </xf>
    <xf numFmtId="165" fontId="8" fillId="0" borderId="0" xfId="0" applyNumberFormat="1" applyFont="1" applyAlignment="1"/>
    <xf numFmtId="1" fontId="8" fillId="0" borderId="0" xfId="8" applyNumberFormat="1" applyFont="1" applyAlignment="1"/>
    <xf numFmtId="167" fontId="2" fillId="0" borderId="0" xfId="0" applyNumberFormat="1" applyFont="1" applyAlignment="1"/>
    <xf numFmtId="167" fontId="6" fillId="0" borderId="5" xfId="0" applyNumberFormat="1" applyFont="1" applyBorder="1" applyAlignment="1">
      <alignment horizontal="center" vertical="center"/>
    </xf>
    <xf numFmtId="167" fontId="8" fillId="0" borderId="0" xfId="0" applyNumberFormat="1" applyFont="1" applyAlignment="1"/>
    <xf numFmtId="167" fontId="12" fillId="0" borderId="0" xfId="0" applyNumberFormat="1" applyFont="1" applyAlignment="1"/>
    <xf numFmtId="0" fontId="6" fillId="0" borderId="0" xfId="0" applyFont="1" applyAlignment="1">
      <alignment horizontal="right"/>
    </xf>
    <xf numFmtId="164" fontId="17" fillId="0" borderId="0" xfId="0" applyNumberFormat="1" applyFont="1" applyAlignment="1"/>
    <xf numFmtId="1" fontId="17" fillId="0" borderId="0" xfId="0" applyNumberFormat="1" applyFont="1" applyAlignment="1"/>
    <xf numFmtId="164" fontId="10" fillId="0" borderId="0" xfId="0" applyNumberFormat="1" applyFont="1" applyAlignment="1"/>
    <xf numFmtId="0" fontId="0" fillId="0" borderId="0" xfId="0" quotePrefix="1">
      <alignment vertical="top"/>
    </xf>
    <xf numFmtId="0" fontId="19" fillId="0" borderId="0" xfId="0" applyFont="1">
      <alignment vertical="top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2" fontId="8" fillId="0" borderId="0" xfId="0" applyNumberFormat="1" applyFont="1" applyAlignment="1"/>
    <xf numFmtId="2" fontId="6" fillId="0" borderId="5" xfId="0" applyNumberFormat="1" applyFont="1" applyBorder="1" applyAlignment="1">
      <alignment horizontal="center" vertical="center"/>
    </xf>
    <xf numFmtId="182" fontId="10" fillId="0" borderId="0" xfId="0" applyNumberFormat="1" applyFont="1" applyAlignment="1"/>
  </cellXfs>
  <cellStyles count="23">
    <cellStyle name="Datum" xfId="1" xr:uid="{00000000-0005-0000-0000-000000000000}"/>
    <cellStyle name="Finanční0" xfId="2" xr:uid="{00000000-0005-0000-0000-000001000000}"/>
    <cellStyle name="Měna0" xfId="3" xr:uid="{00000000-0005-0000-0000-000002000000}"/>
    <cellStyle name="my.header" xfId="14" xr:uid="{00000000-0005-0000-0000-000003000000}"/>
    <cellStyle name="my.table1" xfId="15" xr:uid="{00000000-0005-0000-0000-000004000000}"/>
    <cellStyle name="my.table2" xfId="16" xr:uid="{00000000-0005-0000-0000-000005000000}"/>
    <cellStyle name="my.table3" xfId="17" xr:uid="{00000000-0005-0000-0000-000006000000}"/>
    <cellStyle name="Normální" xfId="0" builtinId="0"/>
    <cellStyle name="Normální 2" xfId="8" xr:uid="{00000000-0005-0000-0000-000008000000}"/>
    <cellStyle name="Normální 3" xfId="7" xr:uid="{00000000-0005-0000-0000-000009000000}"/>
    <cellStyle name="Normální 4" xfId="21" xr:uid="{C78049D5-AE1B-437E-9CEC-25BE3680695F}"/>
    <cellStyle name="Normální 5" xfId="22" xr:uid="{F05B4A40-D11C-448A-8905-4374E6C0D2A9}"/>
    <cellStyle name="numeric1" xfId="18" xr:uid="{A516FFAB-8CA2-42D4-8841-E45409408AD1}"/>
    <cellStyle name="numeric2" xfId="19" xr:uid="{ADE972D6-2FB4-4915-B7B0-5B292ED2C1C7}"/>
    <cellStyle name="numeric3" xfId="20" xr:uid="{7B463721-A680-45DA-BD7C-FCAB34D34517}"/>
    <cellStyle name="Pevný" xfId="4" xr:uid="{00000000-0005-0000-0000-00000A000000}"/>
    <cellStyle name="XLConnect.Boolean" xfId="12" xr:uid="{00000000-0005-0000-0000-00000B000000}"/>
    <cellStyle name="XLConnect.DateTime" xfId="13" xr:uid="{00000000-0005-0000-0000-00000C000000}"/>
    <cellStyle name="XLConnect.Header" xfId="9" xr:uid="{00000000-0005-0000-0000-00000D000000}"/>
    <cellStyle name="XLConnect.Numeric" xfId="11" xr:uid="{00000000-0005-0000-0000-00000E000000}"/>
    <cellStyle name="XLConnect.String" xfId="10" xr:uid="{00000000-0005-0000-0000-00000F000000}"/>
    <cellStyle name="Záhlaví 1" xfId="5" xr:uid="{00000000-0005-0000-0000-000010000000}"/>
    <cellStyle name="Záhlaví 2" xfId="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Debt</a:t>
            </a:r>
            <a:r>
              <a:rPr lang="cs-CZ" baseline="0"/>
              <a:t> payment</a:t>
            </a:r>
            <a:endParaRPr lang="cs-CZ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Poriton of debt paid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'HW1-Part 1'!$H$3:$H$362</c:f>
              <c:numCache>
                <c:formatCode>General</c:formatCode>
                <c:ptCount val="360"/>
                <c:pt idx="0">
                  <c:v>77.804259551344273</c:v>
                </c:pt>
                <c:pt idx="1">
                  <c:v>78.06360708318212</c:v>
                </c:pt>
                <c:pt idx="2">
                  <c:v>78.323819106792683</c:v>
                </c:pt>
                <c:pt idx="3">
                  <c:v>78.584898503815367</c:v>
                </c:pt>
                <c:pt idx="4">
                  <c:v>78.84684816549472</c:v>
                </c:pt>
                <c:pt idx="5">
                  <c:v>79.109670992713035</c:v>
                </c:pt>
                <c:pt idx="6">
                  <c:v>79.373369896022098</c:v>
                </c:pt>
                <c:pt idx="7">
                  <c:v>79.637947795675501</c:v>
                </c:pt>
                <c:pt idx="8">
                  <c:v>79.903407621661074</c:v>
                </c:pt>
                <c:pt idx="9">
                  <c:v>80.169752313733312</c:v>
                </c:pt>
                <c:pt idx="10">
                  <c:v>80.436984821445719</c:v>
                </c:pt>
                <c:pt idx="11">
                  <c:v>80.705108104183893</c:v>
                </c:pt>
                <c:pt idx="12">
                  <c:v>80.974125131197837</c:v>
                </c:pt>
                <c:pt idx="13">
                  <c:v>81.244038881635191</c:v>
                </c:pt>
                <c:pt idx="14">
                  <c:v>81.514852344573967</c:v>
                </c:pt>
                <c:pt idx="15">
                  <c:v>81.786568519055862</c:v>
                </c:pt>
                <c:pt idx="16">
                  <c:v>82.059190414119399</c:v>
                </c:pt>
                <c:pt idx="17">
                  <c:v>82.332721048833122</c:v>
                </c:pt>
                <c:pt idx="18">
                  <c:v>82.607163452329218</c:v>
                </c:pt>
                <c:pt idx="19">
                  <c:v>82.882520663837028</c:v>
                </c:pt>
                <c:pt idx="20">
                  <c:v>83.15879573271647</c:v>
                </c:pt>
                <c:pt idx="21">
                  <c:v>83.435991718492176</c:v>
                </c:pt>
                <c:pt idx="22">
                  <c:v>83.714111690887137</c:v>
                </c:pt>
                <c:pt idx="23">
                  <c:v>83.993158729856788</c:v>
                </c:pt>
                <c:pt idx="24">
                  <c:v>84.273135925622967</c:v>
                </c:pt>
                <c:pt idx="25">
                  <c:v>84.554046378708364</c:v>
                </c:pt>
                <c:pt idx="26">
                  <c:v>84.835893199970741</c:v>
                </c:pt>
                <c:pt idx="27">
                  <c:v>85.118679510637293</c:v>
                </c:pt>
                <c:pt idx="28">
                  <c:v>85.402408442339436</c:v>
                </c:pt>
                <c:pt idx="29">
                  <c:v>85.687083137147226</c:v>
                </c:pt>
                <c:pt idx="30">
                  <c:v>85.972706747604377</c:v>
                </c:pt>
                <c:pt idx="31">
                  <c:v>86.259282436763073</c:v>
                </c:pt>
                <c:pt idx="32">
                  <c:v>86.546813378218928</c:v>
                </c:pt>
                <c:pt idx="33">
                  <c:v>86.835302756146319</c:v>
                </c:pt>
                <c:pt idx="34">
                  <c:v>87.124753765333509</c:v>
                </c:pt>
                <c:pt idx="35">
                  <c:v>87.41516961121792</c:v>
                </c:pt>
                <c:pt idx="36">
                  <c:v>87.706553509921974</c:v>
                </c:pt>
                <c:pt idx="37">
                  <c:v>87.998908688288424</c:v>
                </c:pt>
                <c:pt idx="38">
                  <c:v>88.292238383916015</c:v>
                </c:pt>
                <c:pt idx="39">
                  <c:v>88.586545845195729</c:v>
                </c:pt>
                <c:pt idx="40">
                  <c:v>88.881834331346397</c:v>
                </c:pt>
                <c:pt idx="41">
                  <c:v>89.178107112450874</c:v>
                </c:pt>
                <c:pt idx="42">
                  <c:v>89.475367469492397</c:v>
                </c:pt>
                <c:pt idx="43">
                  <c:v>89.773618694390706</c:v>
                </c:pt>
                <c:pt idx="44">
                  <c:v>90.072864090038678</c:v>
                </c:pt>
                <c:pt idx="45">
                  <c:v>90.373106970338796</c:v>
                </c:pt>
                <c:pt idx="46">
                  <c:v>90.674350660239924</c:v>
                </c:pt>
                <c:pt idx="47">
                  <c:v>90.976598495774056</c:v>
                </c:pt>
                <c:pt idx="48">
                  <c:v>91.279853824093323</c:v>
                </c:pt>
                <c:pt idx="49">
                  <c:v>91.584120003506968</c:v>
                </c:pt>
                <c:pt idx="50">
                  <c:v>91.889400403518664</c:v>
                </c:pt>
                <c:pt idx="51">
                  <c:v>92.19569840486372</c:v>
                </c:pt>
                <c:pt idx="52">
                  <c:v>92.503017399546621</c:v>
                </c:pt>
                <c:pt idx="53">
                  <c:v>92.811360790878439</c:v>
                </c:pt>
                <c:pt idx="54">
                  <c:v>93.12073199351471</c:v>
                </c:pt>
                <c:pt idx="55">
                  <c:v>93.431134433493099</c:v>
                </c:pt>
                <c:pt idx="56">
                  <c:v>93.7425715482714</c:v>
                </c:pt>
                <c:pt idx="57">
                  <c:v>94.055046786765644</c:v>
                </c:pt>
                <c:pt idx="58">
                  <c:v>94.36856360938819</c:v>
                </c:pt>
                <c:pt idx="59">
                  <c:v>94.683125488086148</c:v>
                </c:pt>
                <c:pt idx="60">
                  <c:v>94.998735906379778</c:v>
                </c:pt>
                <c:pt idx="61">
                  <c:v>95.315398359401058</c:v>
                </c:pt>
                <c:pt idx="62">
                  <c:v>95.633116353932394</c:v>
                </c:pt>
                <c:pt idx="63">
                  <c:v>95.9518934084455</c:v>
                </c:pt>
                <c:pt idx="64">
                  <c:v>96.271733053140309</c:v>
                </c:pt>
                <c:pt idx="65">
                  <c:v>96.592638829984111</c:v>
                </c:pt>
                <c:pt idx="66">
                  <c:v>96.914614292750713</c:v>
                </c:pt>
                <c:pt idx="67">
                  <c:v>97.237663007059894</c:v>
                </c:pt>
                <c:pt idx="68">
                  <c:v>97.561788550416765</c:v>
                </c:pt>
                <c:pt idx="69">
                  <c:v>97.886994512251476</c:v>
                </c:pt>
                <c:pt idx="70">
                  <c:v>98.21328449395898</c:v>
                </c:pt>
                <c:pt idx="71">
                  <c:v>98.540662108938847</c:v>
                </c:pt>
                <c:pt idx="72">
                  <c:v>98.869130982635312</c:v>
                </c:pt>
                <c:pt idx="73">
                  <c:v>99.198694752577438</c:v>
                </c:pt>
                <c:pt idx="74">
                  <c:v>99.529357068419358</c:v>
                </c:pt>
                <c:pt idx="75">
                  <c:v>99.861121591980776</c:v>
                </c:pt>
                <c:pt idx="76">
                  <c:v>100.19399199728738</c:v>
                </c:pt>
                <c:pt idx="77">
                  <c:v>100.52797197061167</c:v>
                </c:pt>
                <c:pt idx="78">
                  <c:v>100.8630652105137</c:v>
                </c:pt>
                <c:pt idx="79">
                  <c:v>101.19927542788207</c:v>
                </c:pt>
                <c:pt idx="80">
                  <c:v>101.536606345975</c:v>
                </c:pt>
                <c:pt idx="81">
                  <c:v>101.8750617004616</c:v>
                </c:pt>
                <c:pt idx="82">
                  <c:v>102.21464523946312</c:v>
                </c:pt>
                <c:pt idx="83">
                  <c:v>102.5553607235947</c:v>
                </c:pt>
                <c:pt idx="84">
                  <c:v>102.89721192600666</c:v>
                </c:pt>
                <c:pt idx="85">
                  <c:v>103.24020263242667</c:v>
                </c:pt>
                <c:pt idx="86">
                  <c:v>103.58433664120145</c:v>
                </c:pt>
                <c:pt idx="87">
                  <c:v>103.92961776333877</c:v>
                </c:pt>
                <c:pt idx="88">
                  <c:v>104.27604982254991</c:v>
                </c:pt>
                <c:pt idx="89">
                  <c:v>104.62363665529173</c:v>
                </c:pt>
                <c:pt idx="90">
                  <c:v>104.97238211080938</c:v>
                </c:pt>
                <c:pt idx="91">
                  <c:v>105.32229005117873</c:v>
                </c:pt>
                <c:pt idx="92">
                  <c:v>105.67336435134933</c:v>
                </c:pt>
                <c:pt idx="93">
                  <c:v>106.02560889918718</c:v>
                </c:pt>
                <c:pt idx="94">
                  <c:v>106.37902759551778</c:v>
                </c:pt>
                <c:pt idx="95">
                  <c:v>106.73362435416951</c:v>
                </c:pt>
                <c:pt idx="96">
                  <c:v>107.08940310201675</c:v>
                </c:pt>
                <c:pt idx="97">
                  <c:v>107.44636777902346</c:v>
                </c:pt>
                <c:pt idx="98">
                  <c:v>107.80452233828689</c:v>
                </c:pt>
                <c:pt idx="99">
                  <c:v>108.16387074608119</c:v>
                </c:pt>
                <c:pt idx="100">
                  <c:v>108.52441698190145</c:v>
                </c:pt>
                <c:pt idx="101">
                  <c:v>108.88616503850778</c:v>
                </c:pt>
                <c:pt idx="102">
                  <c:v>109.24911892196948</c:v>
                </c:pt>
                <c:pt idx="103">
                  <c:v>109.6132826517094</c:v>
                </c:pt>
                <c:pt idx="104">
                  <c:v>109.97866026054839</c:v>
                </c:pt>
                <c:pt idx="105">
                  <c:v>110.34525579475022</c:v>
                </c:pt>
                <c:pt idx="106">
                  <c:v>110.71307331406607</c:v>
                </c:pt>
                <c:pt idx="107">
                  <c:v>111.08211689177961</c:v>
                </c:pt>
                <c:pt idx="108">
                  <c:v>111.4523906147522</c:v>
                </c:pt>
                <c:pt idx="109">
                  <c:v>111.82389858346806</c:v>
                </c:pt>
                <c:pt idx="110">
                  <c:v>112.19664491207962</c:v>
                </c:pt>
                <c:pt idx="111">
                  <c:v>112.57063372845323</c:v>
                </c:pt>
                <c:pt idx="112">
                  <c:v>112.94586917421472</c:v>
                </c:pt>
                <c:pt idx="113">
                  <c:v>113.32235540479545</c:v>
                </c:pt>
                <c:pt idx="114">
                  <c:v>113.70009658947808</c:v>
                </c:pt>
                <c:pt idx="115">
                  <c:v>114.079096911443</c:v>
                </c:pt>
                <c:pt idx="116">
                  <c:v>114.45936056781449</c:v>
                </c:pt>
                <c:pt idx="117">
                  <c:v>114.84089176970721</c:v>
                </c:pt>
                <c:pt idx="118">
                  <c:v>115.2236947422729</c:v>
                </c:pt>
                <c:pt idx="119">
                  <c:v>115.60777372474715</c:v>
                </c:pt>
                <c:pt idx="120">
                  <c:v>115.9931329704963</c:v>
                </c:pt>
                <c:pt idx="121">
                  <c:v>116.37977674706462</c:v>
                </c:pt>
                <c:pt idx="122">
                  <c:v>116.76770933622154</c:v>
                </c:pt>
                <c:pt idx="123">
                  <c:v>117.15693503400894</c:v>
                </c:pt>
                <c:pt idx="124">
                  <c:v>117.54745815078897</c:v>
                </c:pt>
                <c:pt idx="125">
                  <c:v>117.93928301129156</c:v>
                </c:pt>
                <c:pt idx="126">
                  <c:v>118.33241395466254</c:v>
                </c:pt>
                <c:pt idx="127">
                  <c:v>118.72685533451141</c:v>
                </c:pt>
                <c:pt idx="128">
                  <c:v>119.12261151895981</c:v>
                </c:pt>
                <c:pt idx="129">
                  <c:v>119.51968689068966</c:v>
                </c:pt>
                <c:pt idx="130">
                  <c:v>119.91808584699197</c:v>
                </c:pt>
                <c:pt idx="131">
                  <c:v>120.31781279981527</c:v>
                </c:pt>
                <c:pt idx="132">
                  <c:v>120.71887217581465</c:v>
                </c:pt>
                <c:pt idx="133">
                  <c:v>121.12126841640071</c:v>
                </c:pt>
                <c:pt idx="134">
                  <c:v>121.52500597778871</c:v>
                </c:pt>
                <c:pt idx="135">
                  <c:v>121.93008933104801</c:v>
                </c:pt>
                <c:pt idx="136">
                  <c:v>122.33652296215152</c:v>
                </c:pt>
                <c:pt idx="137">
                  <c:v>122.74431137202535</c:v>
                </c:pt>
                <c:pt idx="138">
                  <c:v>123.15345907659875</c:v>
                </c:pt>
                <c:pt idx="139">
                  <c:v>123.56397060685407</c:v>
                </c:pt>
                <c:pt idx="140">
                  <c:v>123.97585050887693</c:v>
                </c:pt>
                <c:pt idx="141">
                  <c:v>124.3891033439065</c:v>
                </c:pt>
                <c:pt idx="142">
                  <c:v>124.80373368838619</c:v>
                </c:pt>
                <c:pt idx="143">
                  <c:v>125.21974613401417</c:v>
                </c:pt>
                <c:pt idx="144">
                  <c:v>125.6371452877942</c:v>
                </c:pt>
                <c:pt idx="145">
                  <c:v>126.05593577208683</c:v>
                </c:pt>
                <c:pt idx="146">
                  <c:v>126.47612222466046</c:v>
                </c:pt>
                <c:pt idx="147">
                  <c:v>126.89770929874265</c:v>
                </c:pt>
                <c:pt idx="148">
                  <c:v>127.32070166307179</c:v>
                </c:pt>
                <c:pt idx="149">
                  <c:v>127.7451040019487</c:v>
                </c:pt>
                <c:pt idx="150">
                  <c:v>128.17092101528854</c:v>
                </c:pt>
                <c:pt idx="151">
                  <c:v>128.59815741867283</c:v>
                </c:pt>
                <c:pt idx="152">
                  <c:v>129.02681794340174</c:v>
                </c:pt>
                <c:pt idx="153">
                  <c:v>129.45690733654641</c:v>
                </c:pt>
                <c:pt idx="154">
                  <c:v>129.88843036100155</c:v>
                </c:pt>
                <c:pt idx="155">
                  <c:v>130.32139179553826</c:v>
                </c:pt>
                <c:pt idx="156">
                  <c:v>130.75579643485668</c:v>
                </c:pt>
                <c:pt idx="157">
                  <c:v>131.19164908963955</c:v>
                </c:pt>
                <c:pt idx="158">
                  <c:v>131.62895458660506</c:v>
                </c:pt>
                <c:pt idx="159">
                  <c:v>132.06771776856039</c:v>
                </c:pt>
                <c:pt idx="160">
                  <c:v>132.50794349445556</c:v>
                </c:pt>
                <c:pt idx="161">
                  <c:v>132.94963663943707</c:v>
                </c:pt>
                <c:pt idx="162">
                  <c:v>133.39280209490187</c:v>
                </c:pt>
                <c:pt idx="163">
                  <c:v>133.83744476855156</c:v>
                </c:pt>
                <c:pt idx="164">
                  <c:v>134.2835695844467</c:v>
                </c:pt>
                <c:pt idx="165">
                  <c:v>134.73118148306156</c:v>
                </c:pt>
                <c:pt idx="166">
                  <c:v>135.1802854213384</c:v>
                </c:pt>
                <c:pt idx="167">
                  <c:v>135.63088637274285</c:v>
                </c:pt>
                <c:pt idx="168">
                  <c:v>136.08298932731867</c:v>
                </c:pt>
                <c:pt idx="169">
                  <c:v>136.53659929174307</c:v>
                </c:pt>
                <c:pt idx="170">
                  <c:v>136.99172128938221</c:v>
                </c:pt>
                <c:pt idx="171">
                  <c:v>137.44836036034684</c:v>
                </c:pt>
                <c:pt idx="172">
                  <c:v>137.906521561548</c:v>
                </c:pt>
                <c:pt idx="173">
                  <c:v>138.36620996675316</c:v>
                </c:pt>
                <c:pt idx="174">
                  <c:v>138.82743066664233</c:v>
                </c:pt>
                <c:pt idx="175">
                  <c:v>139.29018876886448</c:v>
                </c:pt>
                <c:pt idx="176">
                  <c:v>139.75448939809405</c:v>
                </c:pt>
                <c:pt idx="177">
                  <c:v>140.22033769608771</c:v>
                </c:pt>
                <c:pt idx="178">
                  <c:v>140.68773882174133</c:v>
                </c:pt>
                <c:pt idx="179">
                  <c:v>141.15669795114712</c:v>
                </c:pt>
                <c:pt idx="180">
                  <c:v>141.62722027765096</c:v>
                </c:pt>
                <c:pt idx="181">
                  <c:v>142.09931101190978</c:v>
                </c:pt>
                <c:pt idx="182">
                  <c:v>142.5729753819495</c:v>
                </c:pt>
                <c:pt idx="183">
                  <c:v>143.04821863322263</c:v>
                </c:pt>
                <c:pt idx="184">
                  <c:v>143.52504602866674</c:v>
                </c:pt>
                <c:pt idx="185">
                  <c:v>144.0034628487623</c:v>
                </c:pt>
                <c:pt idx="186">
                  <c:v>144.48347439159147</c:v>
                </c:pt>
                <c:pt idx="187">
                  <c:v>144.96508597289682</c:v>
                </c:pt>
                <c:pt idx="188">
                  <c:v>145.44830292613977</c:v>
                </c:pt>
                <c:pt idx="189">
                  <c:v>145.93313060256025</c:v>
                </c:pt>
                <c:pt idx="190">
                  <c:v>146.41957437123546</c:v>
                </c:pt>
                <c:pt idx="191">
                  <c:v>146.90763961913956</c:v>
                </c:pt>
                <c:pt idx="192">
                  <c:v>147.39733175120335</c:v>
                </c:pt>
                <c:pt idx="193">
                  <c:v>147.88865619037404</c:v>
                </c:pt>
                <c:pt idx="194">
                  <c:v>148.3816183776753</c:v>
                </c:pt>
                <c:pt idx="195">
                  <c:v>148.87622377226756</c:v>
                </c:pt>
                <c:pt idx="196">
                  <c:v>149.37247785150845</c:v>
                </c:pt>
                <c:pt idx="197">
                  <c:v>149.87038611101343</c:v>
                </c:pt>
                <c:pt idx="198">
                  <c:v>150.36995406471681</c:v>
                </c:pt>
                <c:pt idx="199">
                  <c:v>150.87118724493257</c:v>
                </c:pt>
                <c:pt idx="200">
                  <c:v>151.37409120241568</c:v>
                </c:pt>
                <c:pt idx="201">
                  <c:v>151.8786715064237</c:v>
                </c:pt>
                <c:pt idx="202">
                  <c:v>152.38493374477844</c:v>
                </c:pt>
                <c:pt idx="203">
                  <c:v>152.89288352392771</c:v>
                </c:pt>
                <c:pt idx="204">
                  <c:v>153.40252646900746</c:v>
                </c:pt>
                <c:pt idx="205">
                  <c:v>153.91386822390416</c:v>
                </c:pt>
                <c:pt idx="206">
                  <c:v>154.42691445131715</c:v>
                </c:pt>
                <c:pt idx="207">
                  <c:v>154.94167083282156</c:v>
                </c:pt>
                <c:pt idx="208">
                  <c:v>155.45814306893095</c:v>
                </c:pt>
                <c:pt idx="209">
                  <c:v>155.97633687916073</c:v>
                </c:pt>
                <c:pt idx="210">
                  <c:v>156.49625800209128</c:v>
                </c:pt>
                <c:pt idx="211">
                  <c:v>157.01791219543156</c:v>
                </c:pt>
                <c:pt idx="212">
                  <c:v>157.54130523608302</c:v>
                </c:pt>
                <c:pt idx="213">
                  <c:v>158.06644292020331</c:v>
                </c:pt>
                <c:pt idx="214">
                  <c:v>158.59333106327063</c:v>
                </c:pt>
                <c:pt idx="215">
                  <c:v>159.12197550014821</c:v>
                </c:pt>
                <c:pt idx="216">
                  <c:v>159.6523820851487</c:v>
                </c:pt>
                <c:pt idx="217">
                  <c:v>160.18455669209919</c:v>
                </c:pt>
                <c:pt idx="218">
                  <c:v>160.71850521440621</c:v>
                </c:pt>
                <c:pt idx="219">
                  <c:v>161.2542335651209</c:v>
                </c:pt>
                <c:pt idx="220">
                  <c:v>161.79174767700459</c:v>
                </c:pt>
                <c:pt idx="221">
                  <c:v>162.33105350259461</c:v>
                </c:pt>
                <c:pt idx="222">
                  <c:v>162.87215701426993</c:v>
                </c:pt>
                <c:pt idx="223">
                  <c:v>163.4150642043175</c:v>
                </c:pt>
                <c:pt idx="224">
                  <c:v>163.95978108499855</c:v>
                </c:pt>
                <c:pt idx="225">
                  <c:v>164.50631368861525</c:v>
                </c:pt>
                <c:pt idx="226">
                  <c:v>165.05466806757727</c:v>
                </c:pt>
                <c:pt idx="227">
                  <c:v>165.6048502944692</c:v>
                </c:pt>
                <c:pt idx="228">
                  <c:v>166.15686646211742</c:v>
                </c:pt>
                <c:pt idx="229">
                  <c:v>166.71072268365782</c:v>
                </c:pt>
                <c:pt idx="230">
                  <c:v>167.26642509260336</c:v>
                </c:pt>
                <c:pt idx="231">
                  <c:v>167.82397984291202</c:v>
                </c:pt>
                <c:pt idx="232">
                  <c:v>168.38339310905508</c:v>
                </c:pt>
                <c:pt idx="233">
                  <c:v>168.94467108608524</c:v>
                </c:pt>
                <c:pt idx="234">
                  <c:v>169.50781998970552</c:v>
                </c:pt>
                <c:pt idx="235">
                  <c:v>170.07284605633788</c:v>
                </c:pt>
                <c:pt idx="236">
                  <c:v>170.63975554319234</c:v>
                </c:pt>
                <c:pt idx="237">
                  <c:v>171.20855472833637</c:v>
                </c:pt>
                <c:pt idx="238">
                  <c:v>171.77924991076412</c:v>
                </c:pt>
                <c:pt idx="239">
                  <c:v>172.35184741046669</c:v>
                </c:pt>
                <c:pt idx="240">
                  <c:v>172.92635356850155</c:v>
                </c:pt>
                <c:pt idx="241">
                  <c:v>173.50277474706326</c:v>
                </c:pt>
                <c:pt idx="242">
                  <c:v>174.08111732955342</c:v>
                </c:pt>
                <c:pt idx="243">
                  <c:v>174.66138772065196</c:v>
                </c:pt>
                <c:pt idx="244">
                  <c:v>175.24359234638746</c:v>
                </c:pt>
                <c:pt idx="245">
                  <c:v>175.82773765420876</c:v>
                </c:pt>
                <c:pt idx="246">
                  <c:v>176.41383011305612</c:v>
                </c:pt>
                <c:pt idx="247">
                  <c:v>177.00187621343298</c:v>
                </c:pt>
                <c:pt idx="248">
                  <c:v>177.59188246747775</c:v>
                </c:pt>
                <c:pt idx="249">
                  <c:v>178.18385540903603</c:v>
                </c:pt>
                <c:pt idx="250">
                  <c:v>178.77780159373279</c:v>
                </c:pt>
                <c:pt idx="251">
                  <c:v>179.37372759904525</c:v>
                </c:pt>
                <c:pt idx="252">
                  <c:v>179.9716400243754</c:v>
                </c:pt>
                <c:pt idx="253">
                  <c:v>180.57154549112329</c:v>
                </c:pt>
                <c:pt idx="254">
                  <c:v>181.17345064276037</c:v>
                </c:pt>
                <c:pt idx="255">
                  <c:v>181.7773621449029</c:v>
                </c:pt>
                <c:pt idx="256">
                  <c:v>182.38328668538591</c:v>
                </c:pt>
                <c:pt idx="257">
                  <c:v>182.99123097433721</c:v>
                </c:pt>
                <c:pt idx="258">
                  <c:v>183.60120174425165</c:v>
                </c:pt>
                <c:pt idx="259">
                  <c:v>184.21320575006581</c:v>
                </c:pt>
                <c:pt idx="260">
                  <c:v>184.82724976923271</c:v>
                </c:pt>
                <c:pt idx="261">
                  <c:v>185.44334060179682</c:v>
                </c:pt>
                <c:pt idx="262">
                  <c:v>186.06148507046947</c:v>
                </c:pt>
                <c:pt idx="263">
                  <c:v>186.68169002070437</c:v>
                </c:pt>
                <c:pt idx="264">
                  <c:v>187.30396232077339</c:v>
                </c:pt>
                <c:pt idx="265">
                  <c:v>187.92830886184265</c:v>
                </c:pt>
                <c:pt idx="266">
                  <c:v>188.55473655804877</c:v>
                </c:pt>
                <c:pt idx="267">
                  <c:v>189.18325234657561</c:v>
                </c:pt>
                <c:pt idx="268">
                  <c:v>189.81386318773087</c:v>
                </c:pt>
                <c:pt idx="269">
                  <c:v>190.44657606502329</c:v>
                </c:pt>
                <c:pt idx="270">
                  <c:v>191.08139798524007</c:v>
                </c:pt>
                <c:pt idx="271">
                  <c:v>191.71833597852418</c:v>
                </c:pt>
                <c:pt idx="272">
                  <c:v>192.35739709845259</c:v>
                </c:pt>
                <c:pt idx="273">
                  <c:v>192.9985884221141</c:v>
                </c:pt>
                <c:pt idx="274">
                  <c:v>193.64191705018783</c:v>
                </c:pt>
                <c:pt idx="275">
                  <c:v>194.28739010702176</c:v>
                </c:pt>
                <c:pt idx="276">
                  <c:v>194.93501474071186</c:v>
                </c:pt>
                <c:pt idx="277">
                  <c:v>195.58479812318089</c:v>
                </c:pt>
                <c:pt idx="278">
                  <c:v>196.23674745025818</c:v>
                </c:pt>
                <c:pt idx="279">
                  <c:v>196.89086994175904</c:v>
                </c:pt>
                <c:pt idx="280">
                  <c:v>197.5471728415649</c:v>
                </c:pt>
                <c:pt idx="281">
                  <c:v>198.20566341770345</c:v>
                </c:pt>
                <c:pt idx="282">
                  <c:v>198.8663489624291</c:v>
                </c:pt>
                <c:pt idx="283">
                  <c:v>199.52923679230389</c:v>
                </c:pt>
                <c:pt idx="284">
                  <c:v>200.19433424827824</c:v>
                </c:pt>
                <c:pt idx="285">
                  <c:v>200.86164869577249</c:v>
                </c:pt>
                <c:pt idx="286">
                  <c:v>201.53118752475839</c:v>
                </c:pt>
                <c:pt idx="287">
                  <c:v>202.20295814984092</c:v>
                </c:pt>
                <c:pt idx="288">
                  <c:v>202.87696801034039</c:v>
                </c:pt>
                <c:pt idx="289">
                  <c:v>203.55322457037485</c:v>
                </c:pt>
                <c:pt idx="290">
                  <c:v>204.23173531894275</c:v>
                </c:pt>
                <c:pt idx="291">
                  <c:v>204.9125077700059</c:v>
                </c:pt>
                <c:pt idx="292">
                  <c:v>205.59554946257259</c:v>
                </c:pt>
                <c:pt idx="293">
                  <c:v>206.28086796078117</c:v>
                </c:pt>
                <c:pt idx="294">
                  <c:v>206.96847085398377</c:v>
                </c:pt>
                <c:pt idx="295">
                  <c:v>207.65836575683039</c:v>
                </c:pt>
                <c:pt idx="296">
                  <c:v>208.35056030935314</c:v>
                </c:pt>
                <c:pt idx="297">
                  <c:v>209.04506217705099</c:v>
                </c:pt>
                <c:pt idx="298">
                  <c:v>209.74187905097449</c:v>
                </c:pt>
                <c:pt idx="299">
                  <c:v>210.44101864781106</c:v>
                </c:pt>
                <c:pt idx="300">
                  <c:v>211.14248870997045</c:v>
                </c:pt>
                <c:pt idx="301">
                  <c:v>211.84629700567035</c:v>
                </c:pt>
                <c:pt idx="302">
                  <c:v>212.55245132902257</c:v>
                </c:pt>
                <c:pt idx="303">
                  <c:v>213.26095950011933</c:v>
                </c:pt>
                <c:pt idx="304">
                  <c:v>213.9718293651197</c:v>
                </c:pt>
                <c:pt idx="305">
                  <c:v>214.68506879633679</c:v>
                </c:pt>
                <c:pt idx="306">
                  <c:v>215.40068569232457</c:v>
                </c:pt>
                <c:pt idx="307">
                  <c:v>216.11868797796566</c:v>
                </c:pt>
                <c:pt idx="308">
                  <c:v>216.83908360455888</c:v>
                </c:pt>
                <c:pt idx="309">
                  <c:v>217.56188054990739</c:v>
                </c:pt>
                <c:pt idx="310">
                  <c:v>218.28708681840709</c:v>
                </c:pt>
                <c:pt idx="311">
                  <c:v>219.01471044113512</c:v>
                </c:pt>
                <c:pt idx="312">
                  <c:v>219.74475947593891</c:v>
                </c:pt>
                <c:pt idx="313">
                  <c:v>220.47724200752538</c:v>
                </c:pt>
                <c:pt idx="314">
                  <c:v>221.21216614755045</c:v>
                </c:pt>
                <c:pt idx="315">
                  <c:v>221.94954003470895</c:v>
                </c:pt>
                <c:pt idx="316">
                  <c:v>222.68937183482464</c:v>
                </c:pt>
                <c:pt idx="317">
                  <c:v>223.43166974094072</c:v>
                </c:pt>
                <c:pt idx="318">
                  <c:v>224.17644197341053</c:v>
                </c:pt>
                <c:pt idx="319">
                  <c:v>224.92369677998857</c:v>
                </c:pt>
                <c:pt idx="320">
                  <c:v>225.67344243592186</c:v>
                </c:pt>
                <c:pt idx="321">
                  <c:v>226.4256872440416</c:v>
                </c:pt>
                <c:pt idx="322">
                  <c:v>227.18043953485508</c:v>
                </c:pt>
                <c:pt idx="323">
                  <c:v>227.93770766663792</c:v>
                </c:pt>
                <c:pt idx="324">
                  <c:v>228.69750002552672</c:v>
                </c:pt>
                <c:pt idx="325">
                  <c:v>229.45982502561179</c:v>
                </c:pt>
                <c:pt idx="326">
                  <c:v>230.22469110903052</c:v>
                </c:pt>
                <c:pt idx="327">
                  <c:v>230.99210674606061</c:v>
                </c:pt>
                <c:pt idx="328">
                  <c:v>231.76208043521416</c:v>
                </c:pt>
                <c:pt idx="329">
                  <c:v>232.53462070333154</c:v>
                </c:pt>
                <c:pt idx="330">
                  <c:v>233.30973610567597</c:v>
                </c:pt>
                <c:pt idx="331">
                  <c:v>234.08743522602822</c:v>
                </c:pt>
                <c:pt idx="332">
                  <c:v>234.86772667678164</c:v>
                </c:pt>
                <c:pt idx="333">
                  <c:v>235.65061909903758</c:v>
                </c:pt>
                <c:pt idx="334">
                  <c:v>236.43612116270106</c:v>
                </c:pt>
                <c:pt idx="335">
                  <c:v>237.22424156657672</c:v>
                </c:pt>
                <c:pt idx="336">
                  <c:v>238.0149890384653</c:v>
                </c:pt>
                <c:pt idx="337">
                  <c:v>238.8083723352602</c:v>
                </c:pt>
                <c:pt idx="338">
                  <c:v>239.60440024304438</c:v>
                </c:pt>
                <c:pt idx="339">
                  <c:v>240.40308157718786</c:v>
                </c:pt>
                <c:pt idx="340">
                  <c:v>241.20442518244516</c:v>
                </c:pt>
                <c:pt idx="341">
                  <c:v>242.00843993305332</c:v>
                </c:pt>
                <c:pt idx="342">
                  <c:v>242.81513473283016</c:v>
                </c:pt>
                <c:pt idx="343">
                  <c:v>243.62451851527294</c:v>
                </c:pt>
                <c:pt idx="344">
                  <c:v>244.43660024365718</c:v>
                </c:pt>
                <c:pt idx="345">
                  <c:v>245.25138891113602</c:v>
                </c:pt>
                <c:pt idx="346">
                  <c:v>246.06889354083981</c:v>
                </c:pt>
                <c:pt idx="347">
                  <c:v>246.88912318597596</c:v>
                </c:pt>
                <c:pt idx="348">
                  <c:v>247.7120869299292</c:v>
                </c:pt>
                <c:pt idx="349">
                  <c:v>248.53779388636229</c:v>
                </c:pt>
                <c:pt idx="350">
                  <c:v>249.36625319931684</c:v>
                </c:pt>
                <c:pt idx="351">
                  <c:v>250.19747404331457</c:v>
                </c:pt>
                <c:pt idx="352">
                  <c:v>251.03146562345896</c:v>
                </c:pt>
                <c:pt idx="353">
                  <c:v>251.86823717553713</c:v>
                </c:pt>
                <c:pt idx="354">
                  <c:v>252.70779796612226</c:v>
                </c:pt>
                <c:pt idx="355">
                  <c:v>253.550157292676</c:v>
                </c:pt>
                <c:pt idx="356">
                  <c:v>254.39532448365159</c:v>
                </c:pt>
                <c:pt idx="357">
                  <c:v>255.24330889859709</c:v>
                </c:pt>
                <c:pt idx="358">
                  <c:v>256.09411992825909</c:v>
                </c:pt>
                <c:pt idx="359">
                  <c:v>256.94776699468662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3-47D2-8525-3FEB045DB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7605552"/>
        <c:axId val="289872160"/>
      </c:lineChart>
      <c:catAx>
        <c:axId val="2876055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872160"/>
        <c:crosses val="autoZero"/>
        <c:auto val="1"/>
        <c:lblAlgn val="ctr"/>
        <c:lblOffset val="100"/>
        <c:noMultiLvlLbl val="0"/>
      </c:catAx>
      <c:valAx>
        <c:axId val="28987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7605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Portion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'HW1-Part 1'!$J$3:$J$362</c:f>
              <c:numCache>
                <c:formatCode>General</c:formatCode>
                <c:ptCount val="360"/>
                <c:pt idx="0">
                  <c:v>1.4408196213211903E-3</c:v>
                </c:pt>
                <c:pt idx="1">
                  <c:v>1.4477082398301573E-3</c:v>
                </c:pt>
                <c:pt idx="2">
                  <c:v>1.4546398280279448E-3</c:v>
                </c:pt>
                <c:pt idx="3">
                  <c:v>1.4616147504839926E-3</c:v>
                </c:pt>
                <c:pt idx="4">
                  <c:v>1.4686333758574784E-3</c:v>
                </c:pt>
                <c:pt idx="5">
                  <c:v>1.4756960769549078E-3</c:v>
                </c:pt>
                <c:pt idx="6">
                  <c:v>1.4828032307886623E-3</c:v>
                </c:pt>
                <c:pt idx="7">
                  <c:v>1.489955218636549E-3</c:v>
                </c:pt>
                <c:pt idx="8">
                  <c:v>1.4971524261023694E-3</c:v>
                </c:pt>
                <c:pt idx="9">
                  <c:v>1.504395243177518E-3</c:v>
                </c:pt>
                <c:pt idx="10">
                  <c:v>1.5116840643036348E-3</c:v>
                </c:pt>
                <c:pt idx="11">
                  <c:v>1.5190192884363463E-3</c:v>
                </c:pt>
                <c:pt idx="12">
                  <c:v>1.5264013191100905E-3</c:v>
                </c:pt>
                <c:pt idx="13">
                  <c:v>1.5338305645040751E-3</c:v>
                </c:pt>
                <c:pt idx="14">
                  <c:v>1.5413074375093712E-3</c:v>
                </c:pt>
                <c:pt idx="15">
                  <c:v>1.5488323557971808E-3</c:v>
                </c:pt>
                <c:pt idx="16">
                  <c:v>1.5564057418882902E-3</c:v>
                </c:pt>
                <c:pt idx="17">
                  <c:v>1.5640280232237372E-3</c:v>
                </c:pt>
                <c:pt idx="18">
                  <c:v>1.5716996322367247E-3</c:v>
                </c:pt>
                <c:pt idx="19">
                  <c:v>1.5794210064257945E-3</c:v>
                </c:pt>
                <c:pt idx="20">
                  <c:v>1.5871925884292887E-3</c:v>
                </c:pt>
                <c:pt idx="21">
                  <c:v>1.595014826101142E-3</c:v>
                </c:pt>
                <c:pt idx="22">
                  <c:v>1.6028881725880055E-3</c:v>
                </c:pt>
                <c:pt idx="23">
                  <c:v>1.6108130864077525E-3</c:v>
                </c:pt>
                <c:pt idx="24">
                  <c:v>1.6187900315293787E-3</c:v>
                </c:pt>
                <c:pt idx="25">
                  <c:v>1.6268194774543439E-3</c:v>
                </c:pt>
                <c:pt idx="26">
                  <c:v>1.6349018992993661E-3</c:v>
                </c:pt>
                <c:pt idx="27">
                  <c:v>1.643037777880708E-3</c:v>
                </c:pt>
                <c:pt idx="28">
                  <c:v>1.6512275997999947E-3</c:v>
                </c:pt>
                <c:pt idx="29">
                  <c:v>1.6594718575315753E-3</c:v>
                </c:pt>
                <c:pt idx="30">
                  <c:v>1.6677710495114841E-3</c:v>
                </c:pt>
                <c:pt idx="31">
                  <c:v>1.6761256802280164E-3</c:v>
                </c:pt>
                <c:pt idx="32">
                  <c:v>1.6845362603139635E-3</c:v>
                </c:pt>
                <c:pt idx="33">
                  <c:v>1.6930033066405439E-3</c:v>
                </c:pt>
                <c:pt idx="34">
                  <c:v>1.7015273424130577E-3</c:v>
                </c:pt>
                <c:pt idx="35">
                  <c:v>1.7101088972683064E-3</c:v>
                </c:pt>
                <c:pt idx="36">
                  <c:v>1.7187485073738272E-3</c:v>
                </c:pt>
                <c:pt idx="37">
                  <c:v>1.7274467155289576E-3</c:v>
                </c:pt>
                <c:pt idx="38">
                  <c:v>1.736204071267786E-3</c:v>
                </c:pt>
                <c:pt idx="39">
                  <c:v>1.74502113096404E-3</c:v>
                </c:pt>
                <c:pt idx="40">
                  <c:v>1.7538984579379207E-3</c:v>
                </c:pt>
                <c:pt idx="41">
                  <c:v>1.7628366225649601E-3</c:v>
                </c:pt>
                <c:pt idx="42">
                  <c:v>1.7718362023869312E-3</c:v>
                </c:pt>
                <c:pt idx="43">
                  <c:v>1.7808977822248509E-3</c:v>
                </c:pt>
                <c:pt idx="44">
                  <c:v>1.7900219542941365E-3</c:v>
                </c:pt>
                <c:pt idx="45">
                  <c:v>1.7992093183219504E-3</c:v>
                </c:pt>
                <c:pt idx="46">
                  <c:v>1.8084604816667887E-3</c:v>
                </c:pt>
                <c:pt idx="47">
                  <c:v>1.8177760594403627E-3</c:v>
                </c:pt>
                <c:pt idx="48">
                  <c:v>1.8271566746318234E-3</c:v>
                </c:pt>
                <c:pt idx="49">
                  <c:v>1.8366029582343828E-3</c:v>
                </c:pt>
                <c:pt idx="50">
                  <c:v>1.8461155493743877E-3</c:v>
                </c:pt>
                <c:pt idx="51">
                  <c:v>1.8556950954428969E-3</c:v>
                </c:pt>
                <c:pt idx="52">
                  <c:v>1.8653422522298259E-3</c:v>
                </c:pt>
                <c:pt idx="53">
                  <c:v>1.8750576840607053E-3</c:v>
                </c:pt>
                <c:pt idx="54">
                  <c:v>1.8848420639361321E-3</c:v>
                </c:pt>
                <c:pt idx="55">
                  <c:v>1.8946960736739547E-3</c:v>
                </c:pt>
                <c:pt idx="56">
                  <c:v>1.9046204040542684E-3</c:v>
                </c:pt>
                <c:pt idx="57">
                  <c:v>1.9146157549672842E-3</c:v>
                </c:pt>
                <c:pt idx="58">
                  <c:v>1.9246828355641279E-3</c:v>
                </c:pt>
                <c:pt idx="59">
                  <c:v>1.934822364410655E-3</c:v>
                </c:pt>
                <c:pt idx="60">
                  <c:v>1.9450350696443349E-3</c:v>
                </c:pt>
                <c:pt idx="61">
                  <c:v>1.9553216891342855E-3</c:v>
                </c:pt>
                <c:pt idx="62">
                  <c:v>1.9656829706445294E-3</c:v>
                </c:pt>
                <c:pt idx="63">
                  <c:v>1.9761196720005517E-3</c:v>
                </c:pt>
                <c:pt idx="64">
                  <c:v>1.9866325612592278E-3</c:v>
                </c:pt>
                <c:pt idx="65">
                  <c:v>1.9972224168822135E-3</c:v>
                </c:pt>
                <c:pt idx="66">
                  <c:v>2.0078900279128695E-3</c:v>
                </c:pt>
                <c:pt idx="67">
                  <c:v>2.0186361941568107E-3</c:v>
                </c:pt>
                <c:pt idx="68">
                  <c:v>2.0294617263661653E-3</c:v>
                </c:pt>
                <c:pt idx="69">
                  <c:v>2.040367446427634E-3</c:v>
                </c:pt>
                <c:pt idx="70">
                  <c:v>2.0513541875544386E-3</c:v>
                </c:pt>
                <c:pt idx="71">
                  <c:v>2.0624227944822555E-3</c:v>
                </c:pt>
                <c:pt idx="72">
                  <c:v>2.073574123669234E-3</c:v>
                </c:pt>
                <c:pt idx="73">
                  <c:v>2.0848090435001917E-3</c:v>
                </c:pt>
                <c:pt idx="74">
                  <c:v>2.0961284344950992E-3</c:v>
                </c:pt>
                <c:pt idx="75">
                  <c:v>2.1075331895219493E-3</c:v>
                </c:pt>
                <c:pt idx="76">
                  <c:v>2.1190242140141243E-3</c:v>
                </c:pt>
                <c:pt idx="77">
                  <c:v>2.1306024261923771E-3</c:v>
                </c:pt>
                <c:pt idx="78">
                  <c:v>2.1422687572915261E-3</c:v>
                </c:pt>
                <c:pt idx="79">
                  <c:v>2.1540241517919996E-3</c:v>
                </c:pt>
                <c:pt idx="80">
                  <c:v>2.165869567656336E-3</c:v>
                </c:pt>
                <c:pt idx="81">
                  <c:v>2.1778059765707718E-3</c:v>
                </c:pt>
                <c:pt idx="82">
                  <c:v>2.1898343641920449E-3</c:v>
                </c:pt>
                <c:pt idx="83">
                  <c:v>2.2019557303995445E-3</c:v>
                </c:pt>
                <c:pt idx="84">
                  <c:v>2.2141710895529354E-3</c:v>
                </c:pt>
                <c:pt idx="85">
                  <c:v>2.2264814707554166E-3</c:v>
                </c:pt>
                <c:pt idx="86">
                  <c:v>2.2388879181227338E-3</c:v>
                </c:pt>
                <c:pt idx="87">
                  <c:v>2.2513914910581036E-3</c:v>
                </c:pt>
                <c:pt idx="88">
                  <c:v>2.2639932645332136E-3</c:v>
                </c:pt>
                <c:pt idx="89">
                  <c:v>2.2766943293754307E-3</c:v>
                </c:pt>
                <c:pt idx="90">
                  <c:v>2.2894957925614027E-3</c:v>
                </c:pt>
                <c:pt idx="91">
                  <c:v>2.302398777517198E-3</c:v>
                </c:pt>
                <c:pt idx="92">
                  <c:v>2.3154044244251765E-3</c:v>
                </c:pt>
                <c:pt idx="93">
                  <c:v>2.3285138905377472E-3</c:v>
                </c:pt>
                <c:pt idx="94">
                  <c:v>2.3417283504982072E-3</c:v>
                </c:pt>
                <c:pt idx="95">
                  <c:v>2.3550489966688462E-3</c:v>
                </c:pt>
                <c:pt idx="96">
                  <c:v>2.3684770394665046E-3</c:v>
                </c:pt>
                <c:pt idx="97">
                  <c:v>2.3820137077057886E-3</c:v>
                </c:pt>
                <c:pt idx="98">
                  <c:v>2.3956602489501465E-3</c:v>
                </c:pt>
                <c:pt idx="99">
                  <c:v>2.409417929871014E-3</c:v>
                </c:pt>
                <c:pt idx="100">
                  <c:v>2.4232880366152464E-3</c:v>
                </c:pt>
                <c:pt idx="101">
                  <c:v>2.4372718751810686E-3</c:v>
                </c:pt>
                <c:pt idx="102">
                  <c:v>2.4513707718027615E-3</c:v>
                </c:pt>
                <c:pt idx="103">
                  <c:v>2.4655860733443316E-3</c:v>
                </c:pt>
                <c:pt idx="104">
                  <c:v>2.4799191477024064E-3</c:v>
                </c:pt>
                <c:pt idx="105">
                  <c:v>2.4943713842186192E-3</c:v>
                </c:pt>
                <c:pt idx="106">
                  <c:v>2.5089441941017168E-3</c:v>
                </c:pt>
                <c:pt idx="107">
                  <c:v>2.5236390108596941E-3</c:v>
                </c:pt>
                <c:pt idx="108">
                  <c:v>2.5384572907422116E-3</c:v>
                </c:pt>
                <c:pt idx="109">
                  <c:v>2.553400513193587E-3</c:v>
                </c:pt>
                <c:pt idx="110">
                  <c:v>2.568470181316662E-3</c:v>
                </c:pt>
                <c:pt idx="111">
                  <c:v>2.5836678223478456E-3</c:v>
                </c:pt>
                <c:pt idx="112">
                  <c:v>2.5989949881436479E-3</c:v>
                </c:pt>
                <c:pt idx="113">
                  <c:v>2.6144532556790392E-3</c:v>
                </c:pt>
                <c:pt idx="114">
                  <c:v>2.630044227557954E-3</c:v>
                </c:pt>
                <c:pt idx="115">
                  <c:v>2.6457695325363098E-3</c:v>
                </c:pt>
                <c:pt idx="116">
                  <c:v>2.6616308260578743E-3</c:v>
                </c:pt>
                <c:pt idx="117">
                  <c:v>2.6776297908033741E-3</c:v>
                </c:pt>
                <c:pt idx="118">
                  <c:v>2.6937681372532114E-3</c:v>
                </c:pt>
                <c:pt idx="119">
                  <c:v>2.7100476042641953E-3</c:v>
                </c:pt>
                <c:pt idx="120">
                  <c:v>2.726469959660686E-3</c:v>
                </c:pt>
                <c:pt idx="121">
                  <c:v>2.7430370008405848E-3</c:v>
                </c:pt>
                <c:pt idx="122">
                  <c:v>2.7597505553965977E-3</c:v>
                </c:pt>
                <c:pt idx="123">
                  <c:v>2.7766124817532258E-3</c:v>
                </c:pt>
                <c:pt idx="124">
                  <c:v>2.7936246698199588E-3</c:v>
                </c:pt>
                <c:pt idx="125">
                  <c:v>2.8107890416611352E-3</c:v>
                </c:pt>
                <c:pt idx="126">
                  <c:v>2.8281075521829875E-3</c:v>
                </c:pt>
                <c:pt idx="127">
                  <c:v>2.84558218983837E-3</c:v>
                </c:pt>
                <c:pt idx="128">
                  <c:v>2.8632149773497235E-3</c:v>
                </c:pt>
                <c:pt idx="129">
                  <c:v>2.881007972450807E-3</c:v>
                </c:pt>
                <c:pt idx="130">
                  <c:v>2.8989632686477933E-3</c:v>
                </c:pt>
                <c:pt idx="131">
                  <c:v>2.9170829960002875E-3</c:v>
                </c:pt>
                <c:pt idx="132">
                  <c:v>2.9353693219229177E-3</c:v>
                </c:pt>
                <c:pt idx="133">
                  <c:v>2.9538244520080979E-3</c:v>
                </c:pt>
                <c:pt idx="134">
                  <c:v>2.9724506308706441E-3</c:v>
                </c:pt>
                <c:pt idx="135">
                  <c:v>2.9912501430149094E-3</c:v>
                </c:pt>
                <c:pt idx="136">
                  <c:v>3.010225313725147E-3</c:v>
                </c:pt>
                <c:pt idx="137">
                  <c:v>3.0293785099798267E-3</c:v>
                </c:pt>
                <c:pt idx="138">
                  <c:v>3.048712141390669E-3</c:v>
                </c:pt>
                <c:pt idx="139">
                  <c:v>3.068228661167168E-3</c:v>
                </c:pt>
                <c:pt idx="140">
                  <c:v>3.0879305671074188E-3</c:v>
                </c:pt>
                <c:pt idx="141">
                  <c:v>3.1078204026160944E-3</c:v>
                </c:pt>
                <c:pt idx="142">
                  <c:v>3.127900757750443E-3</c:v>
                </c:pt>
                <c:pt idx="143">
                  <c:v>3.1481742702951991E-3</c:v>
                </c:pt>
                <c:pt idx="144">
                  <c:v>3.1686436268673541E-3</c:v>
                </c:pt>
                <c:pt idx="145">
                  <c:v>3.1893115640517717E-3</c:v>
                </c:pt>
                <c:pt idx="146">
                  <c:v>3.2101808695686241E-3</c:v>
                </c:pt>
                <c:pt idx="147">
                  <c:v>3.2312543834737231E-3</c:v>
                </c:pt>
                <c:pt idx="148">
                  <c:v>3.2525349993928246E-3</c:v>
                </c:pt>
                <c:pt idx="149">
                  <c:v>3.2740256657910302E-3</c:v>
                </c:pt>
                <c:pt idx="150">
                  <c:v>3.2957293872784522E-3</c:v>
                </c:pt>
                <c:pt idx="151">
                  <c:v>3.3176492259533695E-3</c:v>
                </c:pt>
                <c:pt idx="152">
                  <c:v>3.3397883027841274E-3</c:v>
                </c:pt>
                <c:pt idx="153">
                  <c:v>3.3621497990310861E-3</c:v>
                </c:pt>
                <c:pt idx="154">
                  <c:v>3.3847369577099944E-3</c:v>
                </c:pt>
                <c:pt idx="155">
                  <c:v>3.4075530850981861E-3</c:v>
                </c:pt>
                <c:pt idx="156">
                  <c:v>3.4306015522850767E-3</c:v>
                </c:pt>
                <c:pt idx="157">
                  <c:v>3.4538857967685039E-3</c:v>
                </c:pt>
                <c:pt idx="158">
                  <c:v>3.4774093240984541E-3</c:v>
                </c:pt>
                <c:pt idx="159">
                  <c:v>3.5011757095698799E-3</c:v>
                </c:pt>
                <c:pt idx="160">
                  <c:v>3.5251885999663E-3</c:v>
                </c:pt>
                <c:pt idx="161">
                  <c:v>3.549451715355958E-3</c:v>
                </c:pt>
                <c:pt idx="162">
                  <c:v>3.5739688509424175E-3</c:v>
                </c:pt>
                <c:pt idx="163">
                  <c:v>3.5987438789715238E-3</c:v>
                </c:pt>
                <c:pt idx="164">
                  <c:v>3.6237807506967323E-3</c:v>
                </c:pt>
                <c:pt idx="165">
                  <c:v>3.6490834984049272E-3</c:v>
                </c:pt>
                <c:pt idx="166">
                  <c:v>3.6746562375048657E-3</c:v>
                </c:pt>
                <c:pt idx="167">
                  <c:v>3.7005031686805803E-3</c:v>
                </c:pt>
                <c:pt idx="168">
                  <c:v>3.72662858011205E-3</c:v>
                </c:pt>
                <c:pt idx="169">
                  <c:v>3.7530368497656406E-3</c:v>
                </c:pt>
                <c:pt idx="170">
                  <c:v>3.7797324477568789E-3</c:v>
                </c:pt>
                <c:pt idx="171">
                  <c:v>3.8067199387882304E-3</c:v>
                </c:pt>
                <c:pt idx="172">
                  <c:v>3.8340039846646743E-3</c:v>
                </c:pt>
                <c:pt idx="173">
                  <c:v>3.8615893468900049E-3</c:v>
                </c:pt>
                <c:pt idx="174">
                  <c:v>3.8894808893468725E-3</c:v>
                </c:pt>
                <c:pt idx="175">
                  <c:v>3.9176835810637509E-3</c:v>
                </c:pt>
                <c:pt idx="176">
                  <c:v>3.9462024990721319E-3</c:v>
                </c:pt>
                <c:pt idx="177">
                  <c:v>3.9750428313573942E-3</c:v>
                </c:pt>
                <c:pt idx="178">
                  <c:v>4.0042098799069606E-3</c:v>
                </c:pt>
                <c:pt idx="179">
                  <c:v>4.0337090638594923E-3</c:v>
                </c:pt>
                <c:pt idx="180">
                  <c:v>4.0635459227590671E-3</c:v>
                </c:pt>
                <c:pt idx="181">
                  <c:v>4.093726119918417E-3</c:v>
                </c:pt>
                <c:pt idx="182">
                  <c:v>4.1242554458955577E-3</c:v>
                </c:pt>
                <c:pt idx="183">
                  <c:v>4.1551398220882468E-3</c:v>
                </c:pt>
                <c:pt idx="184">
                  <c:v>4.1863853044510043E-3</c:v>
                </c:pt>
                <c:pt idx="185">
                  <c:v>4.2179980873395485E-3</c:v>
                </c:pt>
                <c:pt idx="186">
                  <c:v>4.2499845074878192E-3</c:v>
                </c:pt>
                <c:pt idx="187">
                  <c:v>4.2823510481229269E-3</c:v>
                </c:pt>
                <c:pt idx="188">
                  <c:v>4.315104343223632E-3</c:v>
                </c:pt>
                <c:pt idx="189">
                  <c:v>4.3482511819282772E-3</c:v>
                </c:pt>
                <c:pt idx="190">
                  <c:v>4.3817985130982558E-3</c:v>
                </c:pt>
                <c:pt idx="191">
                  <c:v>4.4157534500435256E-3</c:v>
                </c:pt>
                <c:pt idx="192">
                  <c:v>4.4501232754168779E-3</c:v>
                </c:pt>
                <c:pt idx="193">
                  <c:v>4.4849154462840539E-3</c:v>
                </c:pt>
                <c:pt idx="194">
                  <c:v>4.5201375993771092E-3</c:v>
                </c:pt>
                <c:pt idx="195">
                  <c:v>4.5557975565388284E-3</c:v>
                </c:pt>
                <c:pt idx="196">
                  <c:v>4.5919033303663034E-3</c:v>
                </c:pt>
                <c:pt idx="197">
                  <c:v>4.6284631300622667E-3</c:v>
                </c:pt>
                <c:pt idx="198">
                  <c:v>4.6654853675031404E-3</c:v>
                </c:pt>
                <c:pt idx="199">
                  <c:v>4.7029786635332128E-3</c:v>
                </c:pt>
                <c:pt idx="200">
                  <c:v>4.7409518544948509E-3</c:v>
                </c:pt>
                <c:pt idx="201">
                  <c:v>4.7794139990051474E-3</c:v>
                </c:pt>
                <c:pt idx="202">
                  <c:v>4.8183743849898996E-3</c:v>
                </c:pt>
                <c:pt idx="203">
                  <c:v>4.8578425369863966E-3</c:v>
                </c:pt>
                <c:pt idx="204">
                  <c:v>4.8978282237270914E-3</c:v>
                </c:pt>
                <c:pt idx="205">
                  <c:v>4.9383414660168412E-3</c:v>
                </c:pt>
                <c:pt idx="206">
                  <c:v>4.9793925449170351E-3</c:v>
                </c:pt>
                <c:pt idx="207">
                  <c:v>5.0209920102506893E-3</c:v>
                </c:pt>
                <c:pt idx="208">
                  <c:v>5.0631506894432471E-3</c:v>
                </c:pt>
                <c:pt idx="209">
                  <c:v>5.1058796967146935E-3</c:v>
                </c:pt>
                <c:pt idx="210">
                  <c:v>5.1491904426393328E-3</c:v>
                </c:pt>
                <c:pt idx="211">
                  <c:v>5.1930946440905358E-3</c:v>
                </c:pt>
                <c:pt idx="212">
                  <c:v>5.2376043345886561E-3</c:v>
                </c:pt>
                <c:pt idx="213">
                  <c:v>5.2827318750712947E-3</c:v>
                </c:pt>
                <c:pt idx="214">
                  <c:v>5.328489965106196E-3</c:v>
                </c:pt>
                <c:pt idx="215">
                  <c:v>5.3748916545681164E-3</c:v>
                </c:pt>
                <c:pt idx="216">
                  <c:v>5.4219503558022271E-3</c:v>
                </c:pt>
                <c:pt idx="217">
                  <c:v>5.4696798562978797E-3</c:v>
                </c:pt>
                <c:pt idx="218">
                  <c:v>5.5180943318978732E-3</c:v>
                </c:pt>
                <c:pt idx="219">
                  <c:v>5.5672083605698202E-3</c:v>
                </c:pt>
                <c:pt idx="220">
                  <c:v>5.6170369367677213E-3</c:v>
                </c:pt>
                <c:pt idx="221">
                  <c:v>5.6675954864134565E-3</c:v>
                </c:pt>
                <c:pt idx="222">
                  <c:v>5.7188998825296435E-3</c:v>
                </c:pt>
                <c:pt idx="223">
                  <c:v>5.7709664615571577E-3</c:v>
                </c:pt>
                <c:pt idx="224">
                  <c:v>5.8238120403925325E-3</c:v>
                </c:pt>
                <c:pt idx="225">
                  <c:v>5.8774539341825876E-3</c:v>
                </c:pt>
                <c:pt idx="226">
                  <c:v>5.9319099749158138E-3</c:v>
                </c:pt>
                <c:pt idx="227">
                  <c:v>5.9871985308524991E-3</c:v>
                </c:pt>
                <c:pt idx="228">
                  <c:v>6.0433385268380017E-3</c:v>
                </c:pt>
                <c:pt idx="229">
                  <c:v>6.1003494655464414E-3</c:v>
                </c:pt>
                <c:pt idx="230">
                  <c:v>6.1582514497048376E-3</c:v>
                </c:pt>
                <c:pt idx="231">
                  <c:v>6.217065205350948E-3</c:v>
                </c:pt>
                <c:pt idx="232">
                  <c:v>6.2768121061813177E-3</c:v>
                </c:pt>
                <c:pt idx="233">
                  <c:v>6.3375141990496117E-3</c:v>
                </c:pt>
                <c:pt idx="234">
                  <c:v>6.3991942306791836E-3</c:v>
                </c:pt>
                <c:pt idx="235">
                  <c:v>6.4618756756578168E-3</c:v>
                </c:pt>
                <c:pt idx="236">
                  <c:v>6.5255827657870738E-3</c:v>
                </c:pt>
                <c:pt idx="237">
                  <c:v>6.5903405208633135E-3</c:v>
                </c:pt>
                <c:pt idx="238">
                  <c:v>6.6561747809725149E-3</c:v>
                </c:pt>
                <c:pt idx="239">
                  <c:v>6.7231122403865326E-3</c:v>
                </c:pt>
                <c:pt idx="240">
                  <c:v>6.7911804831541208E-3</c:v>
                </c:pt>
                <c:pt idx="241">
                  <c:v>6.860408020486505E-3</c:v>
                </c:pt>
                <c:pt idx="242">
                  <c:v>6.9308243300438745E-3</c:v>
                </c:pt>
                <c:pt idx="243">
                  <c:v>7.0024598972366122E-3</c:v>
                </c:pt>
                <c:pt idx="244">
                  <c:v>7.0753462586627498E-3</c:v>
                </c:pt>
                <c:pt idx="245">
                  <c:v>7.1495160478117605E-3</c:v>
                </c:pt>
                <c:pt idx="246">
                  <c:v>7.2250030431737933E-3</c:v>
                </c:pt>
                <c:pt idx="247">
                  <c:v>7.3018422189033913E-3</c:v>
                </c:pt>
                <c:pt idx="248">
                  <c:v>7.3800697981973324E-3</c:v>
                </c:pt>
                <c:pt idx="249">
                  <c:v>7.4597233095577671E-3</c:v>
                </c:pt>
                <c:pt idx="250">
                  <c:v>7.5408416461242352E-3</c:v>
                </c:pt>
                <c:pt idx="251">
                  <c:v>7.6234651282716974E-3</c:v>
                </c:pt>
                <c:pt idx="252">
                  <c:v>7.7076355696861993E-3</c:v>
                </c:pt>
                <c:pt idx="253">
                  <c:v>7.7933963471457412E-3</c:v>
                </c:pt>
                <c:pt idx="254">
                  <c:v>7.8807924742510024E-3</c:v>
                </c:pt>
                <c:pt idx="255">
                  <c:v>7.9698706793692314E-3</c:v>
                </c:pt>
                <c:pt idx="256">
                  <c:v>8.0606794880749306E-3</c:v>
                </c:pt>
                <c:pt idx="257">
                  <c:v>8.153269310392881E-3</c:v>
                </c:pt>
                <c:pt idx="258">
                  <c:v>8.2476925331731333E-3</c:v>
                </c:pt>
                <c:pt idx="259">
                  <c:v>8.3440036179536093E-3</c:v>
                </c:pt>
                <c:pt idx="260">
                  <c:v>8.4422592046944616E-3</c:v>
                </c:pt>
                <c:pt idx="261">
                  <c:v>8.542518221799366E-3</c:v>
                </c:pt>
                <c:pt idx="262">
                  <c:v>8.6448420028728146E-3</c:v>
                </c:pt>
                <c:pt idx="263">
                  <c:v>8.7492944106995069E-3</c:v>
                </c:pt>
                <c:pt idx="264">
                  <c:v>8.8559419689724483E-3</c:v>
                </c:pt>
                <c:pt idx="265">
                  <c:v>8.9648540023407313E-3</c:v>
                </c:pt>
                <c:pt idx="266">
                  <c:v>9.076102785396516E-3</c:v>
                </c:pt>
                <c:pt idx="267">
                  <c:v>9.1897637012741101E-3</c:v>
                </c:pt>
                <c:pt idx="268">
                  <c:v>9.3059154105924122E-3</c:v>
                </c:pt>
                <c:pt idx="269">
                  <c:v>9.4246400315364815E-3</c:v>
                </c:pt>
                <c:pt idx="270">
                  <c:v>9.5460233319444969E-3</c:v>
                </c:pt>
                <c:pt idx="271">
                  <c:v>9.6701549343444129E-3</c:v>
                </c:pt>
                <c:pt idx="272">
                  <c:v>9.7971285349704104E-3</c:v>
                </c:pt>
                <c:pt idx="273">
                  <c:v>9.9270421378838958E-3</c:v>
                </c:pt>
                <c:pt idx="274">
                  <c:v>1.0059998305428539E-2</c:v>
                </c:pt>
                <c:pt idx="275">
                  <c:v>1.0196104426364498E-2</c:v>
                </c:pt>
                <c:pt idx="276">
                  <c:v>1.0335473003155089E-2</c:v>
                </c:pt>
                <c:pt idx="277">
                  <c:v>1.0478221960021138E-2</c:v>
                </c:pt>
                <c:pt idx="278">
                  <c:v>1.0624474973535943E-2</c:v>
                </c:pt>
                <c:pt idx="279">
                  <c:v>1.0774361827708707E-2</c:v>
                </c:pt>
                <c:pt idx="280">
                  <c:v>1.0928018795699268E-2</c:v>
                </c:pt>
                <c:pt idx="281">
                  <c:v>1.1085589050523788E-2</c:v>
                </c:pt>
                <c:pt idx="282">
                  <c:v>1.1247223107353203E-2</c:v>
                </c:pt>
                <c:pt idx="283">
                  <c:v>1.1413079300276508E-2</c:v>
                </c:pt>
                <c:pt idx="284">
                  <c:v>1.1583324296703189E-2</c:v>
                </c:pt>
                <c:pt idx="285">
                  <c:v>1.1758133652917927E-2</c:v>
                </c:pt>
                <c:pt idx="286">
                  <c:v>1.193769241468022E-2</c:v>
                </c:pt>
                <c:pt idx="287">
                  <c:v>1.2122195767188388E-2</c:v>
                </c:pt>
                <c:pt idx="288">
                  <c:v>1.2311849739207225E-2</c:v>
                </c:pt>
                <c:pt idx="289">
                  <c:v>1.2506871966699421E-2</c:v>
                </c:pt>
                <c:pt idx="290">
                  <c:v>1.2707492521911083E-2</c:v>
                </c:pt>
                <c:pt idx="291">
                  <c:v>1.2913954814551666E-2</c:v>
                </c:pt>
                <c:pt idx="292">
                  <c:v>1.3126516572489769E-2</c:v>
                </c:pt>
                <c:pt idx="293">
                  <c:v>1.3345450910272441E-2</c:v>
                </c:pt>
                <c:pt idx="294">
                  <c:v>1.3571047494782613E-2</c:v>
                </c:pt>
                <c:pt idx="295">
                  <c:v>1.3803613818495665E-2</c:v>
                </c:pt>
                <c:pt idx="296">
                  <c:v>1.4043476592103799E-2</c:v>
                </c:pt>
                <c:pt idx="297">
                  <c:v>1.4290983269771327E-2</c:v>
                </c:pt>
                <c:pt idx="298">
                  <c:v>1.4546503721995264E-2</c:v>
                </c:pt>
                <c:pt idx="299">
                  <c:v>1.481043207300964E-2</c:v>
                </c:pt>
                <c:pt idx="300">
                  <c:v>1.5083188721930206E-2</c:v>
                </c:pt>
                <c:pt idx="301">
                  <c:v>1.5365222569439289E-2</c:v>
                </c:pt>
                <c:pt idx="302">
                  <c:v>1.5657013474817363E-2</c:v>
                </c:pt>
                <c:pt idx="303">
                  <c:v>1.5959074971609533E-2</c:v>
                </c:pt>
                <c:pt idx="304">
                  <c:v>1.6271957274256246E-2</c:v>
                </c:pt>
                <c:pt idx="305">
                  <c:v>1.6596250612720131E-2</c:v>
                </c:pt>
                <c:pt idx="306">
                  <c:v>1.6932588937626895E-2</c:v>
                </c:pt>
                <c:pt idx="307">
                  <c:v>1.7281654044856144E-2</c:v>
                </c:pt>
                <c:pt idx="308">
                  <c:v>1.7644180176046541E-2</c:v>
                </c:pt>
                <c:pt idx="309">
                  <c:v>1.8020959160336854E-2</c:v>
                </c:pt>
                <c:pt idx="310">
                  <c:v>1.8412846173115931E-2</c:v>
                </c:pt>
                <c:pt idx="311">
                  <c:v>1.8820766199925731E-2</c:v>
                </c:pt>
                <c:pt idx="312">
                  <c:v>1.9245721308352243E-2</c:v>
                </c:pt>
                <c:pt idx="313">
                  <c:v>1.9688798848242907E-2</c:v>
                </c:pt>
                <c:pt idx="314">
                  <c:v>2.01511807215176E-2</c:v>
                </c:pt>
                <c:pt idx="315">
                  <c:v>2.0634153887954435E-2</c:v>
                </c:pt>
                <c:pt idx="316">
                  <c:v>2.11391223035827E-2</c:v>
                </c:pt>
                <c:pt idx="317">
                  <c:v>2.1667620524898078E-2</c:v>
                </c:pt>
                <c:pt idx="318">
                  <c:v>2.2221329256537203E-2</c:v>
                </c:pt>
                <c:pt idx="319">
                  <c:v>2.2802093174221612E-2</c:v>
                </c:pt>
                <c:pt idx="320">
                  <c:v>2.3411941421143345E-2</c:v>
                </c:pt>
                <c:pt idx="321">
                  <c:v>2.4053111257640616E-2</c:v>
                </c:pt>
                <c:pt idx="322">
                  <c:v>2.4728075445032791E-2</c:v>
                </c:pt>
                <c:pt idx="323">
                  <c:v>2.543957407007727E-2</c:v>
                </c:pt>
                <c:pt idx="324">
                  <c:v>2.6190651673502523E-2</c:v>
                </c:pt>
                <c:pt idx="325">
                  <c:v>2.6984700743432472E-2</c:v>
                </c:pt>
                <c:pt idx="326">
                  <c:v>2.7825512884121113E-2</c:v>
                </c:pt>
                <c:pt idx="327">
                  <c:v>2.871733928809337E-2</c:v>
                </c:pt>
                <c:pt idx="328">
                  <c:v>2.9664962546812411E-2</c:v>
                </c:pt>
                <c:pt idx="329">
                  <c:v>3.0673782360185774E-2</c:v>
                </c:pt>
                <c:pt idx="330">
                  <c:v>3.1749918387972732E-2</c:v>
                </c:pt>
                <c:pt idx="331">
                  <c:v>3.2900334380793171E-2</c:v>
                </c:pt>
                <c:pt idx="332">
                  <c:v>3.4132988910638387E-2</c:v>
                </c:pt>
                <c:pt idx="333">
                  <c:v>3.5457019597050943E-2</c:v>
                </c:pt>
                <c:pt idx="334">
                  <c:v>3.6882969847038323E-2</c:v>
                </c:pt>
                <c:pt idx="335">
                  <c:v>3.8423070012565896E-2</c:v>
                </c:pt>
                <c:pt idx="336">
                  <c:v>4.0091588837423094E-2</c:v>
                </c:pt>
                <c:pt idx="337">
                  <c:v>4.19052765858808E-2</c:v>
                </c:pt>
                <c:pt idx="338">
                  <c:v>4.3883929024618885E-2</c:v>
                </c:pt>
                <c:pt idx="339">
                  <c:v>4.6051112542347387E-2</c:v>
                </c:pt>
                <c:pt idx="340">
                  <c:v>4.8435106805314009E-2</c:v>
                </c:pt>
                <c:pt idx="341">
                  <c:v>5.10701450934982E-2</c:v>
                </c:pt>
                <c:pt idx="342">
                  <c:v>5.3998068082203241E-2</c:v>
                </c:pt>
                <c:pt idx="343">
                  <c:v>5.7270561311269161E-2</c:v>
                </c:pt>
                <c:pt idx="344">
                  <c:v>6.0952231705240376E-2</c:v>
                </c:pt>
                <c:pt idx="345">
                  <c:v>6.5124914701600478E-2</c:v>
                </c:pt>
                <c:pt idx="346">
                  <c:v>6.9893827291107588E-2</c:v>
                </c:pt>
                <c:pt idx="347">
                  <c:v>7.5396560922899925E-2</c:v>
                </c:pt>
                <c:pt idx="348">
                  <c:v>8.1816570862154089E-2</c:v>
                </c:pt>
                <c:pt idx="349">
                  <c:v>8.9404023379193384E-2</c:v>
                </c:pt>
                <c:pt idx="350">
                  <c:v>9.8509151252061139E-2</c:v>
                </c:pt>
                <c:pt idx="351">
                  <c:v>0.1096378462708094</c:v>
                </c:pt>
                <c:pt idx="352">
                  <c:v>0.1235489461200043</c:v>
                </c:pt>
                <c:pt idx="353">
                  <c:v>0.14143491001766437</c:v>
                </c:pt>
                <c:pt idx="354">
                  <c:v>0.16528316999313691</c:v>
                </c:pt>
                <c:pt idx="355">
                  <c:v>0.19867110369842492</c:v>
                </c:pt>
                <c:pt idx="356">
                  <c:v>0.24875346643650192</c:v>
                </c:pt>
                <c:pt idx="357">
                  <c:v>0.33222468724624243</c:v>
                </c:pt>
                <c:pt idx="358">
                  <c:v>0.49916805324205349</c:v>
                </c:pt>
                <c:pt idx="359">
                  <c:v>0.99999999998984468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52-4DB3-BAF9-8ABB39692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7605552"/>
        <c:axId val="289872160"/>
      </c:lineChart>
      <c:catAx>
        <c:axId val="2876055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9872160"/>
        <c:crosses val="autoZero"/>
        <c:auto val="1"/>
        <c:lblAlgn val="ctr"/>
        <c:lblOffset val="100"/>
        <c:noMultiLvlLbl val="0"/>
      </c:catAx>
      <c:valAx>
        <c:axId val="28987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7605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Pure Endowment</a:t>
            </a:r>
            <a:r>
              <a:rPr lang="en-US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Males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Males!$A$24:$A$64</c:f>
              <c:numCache>
                <c:formatCode>General</c:formatCode>
                <c:ptCount val="41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53</c:v>
                </c:pt>
                <c:pt idx="34">
                  <c:v>54</c:v>
                </c:pt>
                <c:pt idx="35">
                  <c:v>55</c:v>
                </c:pt>
                <c:pt idx="36">
                  <c:v>56</c:v>
                </c:pt>
                <c:pt idx="37">
                  <c:v>57</c:v>
                </c:pt>
                <c:pt idx="38">
                  <c:v>58</c:v>
                </c:pt>
                <c:pt idx="39">
                  <c:v>59</c:v>
                </c:pt>
                <c:pt idx="40">
                  <c:v>60</c:v>
                </c:pt>
              </c:numCache>
            </c:numRef>
          </c:cat>
          <c:val>
            <c:numRef>
              <c:f>Males!$M$24:$M$64</c:f>
              <c:numCache>
                <c:formatCode>0.000000</c:formatCode>
                <c:ptCount val="41"/>
                <c:pt idx="0">
                  <c:v>0.22285016350015746</c:v>
                </c:pt>
                <c:pt idx="1">
                  <c:v>0.22966624447726175</c:v>
                </c:pt>
                <c:pt idx="2">
                  <c:v>0.23670043872609275</c:v>
                </c:pt>
                <c:pt idx="3">
                  <c:v>0.24395737058058128</c:v>
                </c:pt>
                <c:pt idx="4">
                  <c:v>0.25144303006085106</c:v>
                </c:pt>
                <c:pt idx="5">
                  <c:v>0.2591647698151468</c:v>
                </c:pt>
                <c:pt idx="6">
                  <c:v>0.26713082200555582</c:v>
                </c:pt>
                <c:pt idx="7">
                  <c:v>0.27535040267706173</c:v>
                </c:pt>
                <c:pt idx="8">
                  <c:v>0.28383320235979775</c:v>
                </c:pt>
                <c:pt idx="9">
                  <c:v>0.29258864143113533</c:v>
                </c:pt>
                <c:pt idx="10">
                  <c:v>0.3016256695451805</c:v>
                </c:pt>
                <c:pt idx="11">
                  <c:v>0.31095348263888423</c:v>
                </c:pt>
                <c:pt idx="12">
                  <c:v>0.32058221407846726</c:v>
                </c:pt>
                <c:pt idx="13">
                  <c:v>0.33052317961082184</c:v>
                </c:pt>
                <c:pt idx="14">
                  <c:v>0.34078918618580945</c:v>
                </c:pt>
                <c:pt idx="15">
                  <c:v>0.35139492715230319</c:v>
                </c:pt>
                <c:pt idx="16">
                  <c:v>0.3623572775974126</c:v>
                </c:pt>
                <c:pt idx="17">
                  <c:v>0.37369481958651479</c:v>
                </c:pt>
                <c:pt idx="18">
                  <c:v>0.38542784629922866</c:v>
                </c:pt>
                <c:pt idx="19">
                  <c:v>0.39757799315366438</c:v>
                </c:pt>
                <c:pt idx="20">
                  <c:v>0.41016635766882537</c:v>
                </c:pt>
                <c:pt idx="21">
                  <c:v>0.42321199981518148</c:v>
                </c:pt>
                <c:pt idx="22">
                  <c:v>0.43673212354066315</c:v>
                </c:pt>
                <c:pt idx="23">
                  <c:v>0.45074452597592252</c:v>
                </c:pt>
                <c:pt idx="24">
                  <c:v>0.46526827820338257</c:v>
                </c:pt>
                <c:pt idx="25">
                  <c:v>0.48032571440626637</c:v>
                </c:pt>
                <c:pt idx="26">
                  <c:v>0.49594551702790501</c:v>
                </c:pt>
                <c:pt idx="27">
                  <c:v>0.51216495077738777</c:v>
                </c:pt>
                <c:pt idx="28">
                  <c:v>0.52902912880582331</c:v>
                </c:pt>
                <c:pt idx="29">
                  <c:v>0.54659021366812777</c:v>
                </c:pt>
                <c:pt idx="30">
                  <c:v>0.56490875959228004</c:v>
                </c:pt>
                <c:pt idx="31">
                  <c:v>0.58405341887758278</c:v>
                </c:pt>
                <c:pt idx="32">
                  <c:v>0.60410065208047081</c:v>
                </c:pt>
                <c:pt idx="33">
                  <c:v>0.62513502117565811</c:v>
                </c:pt>
                <c:pt idx="34">
                  <c:v>0.64725045950709992</c:v>
                </c:pt>
                <c:pt idx="35">
                  <c:v>0.67055080374225051</c:v>
                </c:pt>
                <c:pt idx="36">
                  <c:v>0.69514955511920484</c:v>
                </c:pt>
                <c:pt idx="37">
                  <c:v>0.72116912271939726</c:v>
                </c:pt>
                <c:pt idx="38">
                  <c:v>0.74873922429136464</c:v>
                </c:pt>
                <c:pt idx="39">
                  <c:v>0.77799848345894451</c:v>
                </c:pt>
                <c:pt idx="40">
                  <c:v>0.80910295498259366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54-4CC5-A7A5-CB96E25529D2}"/>
            </c:ext>
          </c:extLst>
        </c:ser>
        <c:ser>
          <c:idx val="1"/>
          <c:order val="1"/>
          <c:tx>
            <c:v>Females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Males!$A$24:$A$64</c:f>
              <c:numCache>
                <c:formatCode>General</c:formatCode>
                <c:ptCount val="41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53</c:v>
                </c:pt>
                <c:pt idx="34">
                  <c:v>54</c:v>
                </c:pt>
                <c:pt idx="35">
                  <c:v>55</c:v>
                </c:pt>
                <c:pt idx="36">
                  <c:v>56</c:v>
                </c:pt>
                <c:pt idx="37">
                  <c:v>57</c:v>
                </c:pt>
                <c:pt idx="38">
                  <c:v>58</c:v>
                </c:pt>
                <c:pt idx="39">
                  <c:v>59</c:v>
                </c:pt>
                <c:pt idx="40">
                  <c:v>60</c:v>
                </c:pt>
              </c:numCache>
            </c:numRef>
          </c:cat>
          <c:val>
            <c:numRef>
              <c:f>Females!$M$24:$M$64</c:f>
              <c:numCache>
                <c:formatCode>0.000000</c:formatCode>
                <c:ptCount val="41"/>
                <c:pt idx="0">
                  <c:v>0.24509724038946712</c:v>
                </c:pt>
                <c:pt idx="1">
                  <c:v>0.2525043486751406</c:v>
                </c:pt>
                <c:pt idx="2">
                  <c:v>0.26013750683221271</c:v>
                </c:pt>
                <c:pt idx="3">
                  <c:v>0.26800326276558661</c:v>
                </c:pt>
                <c:pt idx="4">
                  <c:v>0.27610861710846163</c:v>
                </c:pt>
                <c:pt idx="5">
                  <c:v>0.28446105231936974</c:v>
                </c:pt>
                <c:pt idx="6">
                  <c:v>0.29306852528010569</c:v>
                </c:pt>
                <c:pt idx="7">
                  <c:v>0.3019395301207457</c:v>
                </c:pt>
                <c:pt idx="8">
                  <c:v>0.3110830396912207</c:v>
                </c:pt>
                <c:pt idx="9">
                  <c:v>0.32050841646309391</c:v>
                </c:pt>
                <c:pt idx="10">
                  <c:v>0.33022543490107203</c:v>
                </c:pt>
                <c:pt idx="11">
                  <c:v>0.34024428461756923</c:v>
                </c:pt>
                <c:pt idx="12">
                  <c:v>0.35057556776337501</c:v>
                </c:pt>
                <c:pt idx="13">
                  <c:v>0.36123028995386047</c:v>
                </c:pt>
                <c:pt idx="14">
                  <c:v>0.3722197802074137</c:v>
                </c:pt>
                <c:pt idx="15">
                  <c:v>0.3835555983285644</c:v>
                </c:pt>
                <c:pt idx="16">
                  <c:v>0.39524954740891549</c:v>
                </c:pt>
                <c:pt idx="17">
                  <c:v>0.40731413276309736</c:v>
                </c:pt>
                <c:pt idx="18">
                  <c:v>0.41976285449940209</c:v>
                </c:pt>
                <c:pt idx="19">
                  <c:v>0.43261032404752148</c:v>
                </c:pt>
                <c:pt idx="20">
                  <c:v>0.44587214862892227</c:v>
                </c:pt>
                <c:pt idx="21">
                  <c:v>0.45956501212633405</c:v>
                </c:pt>
                <c:pt idx="22">
                  <c:v>0.4737068497793101</c:v>
                </c:pt>
                <c:pt idx="23">
                  <c:v>0.48831709162977616</c:v>
                </c:pt>
                <c:pt idx="24">
                  <c:v>0.50341691962654644</c:v>
                </c:pt>
                <c:pt idx="25">
                  <c:v>0.51902931506874217</c:v>
                </c:pt>
                <c:pt idx="26">
                  <c:v>0.53517894980641212</c:v>
                </c:pt>
                <c:pt idx="27">
                  <c:v>0.55189226406894454</c:v>
                </c:pt>
                <c:pt idx="28">
                  <c:v>0.5691979483021985</c:v>
                </c:pt>
                <c:pt idx="29">
                  <c:v>0.58712756509159925</c:v>
                </c:pt>
                <c:pt idx="30">
                  <c:v>0.60571598445523378</c:v>
                </c:pt>
                <c:pt idx="31">
                  <c:v>0.62500140113322589</c:v>
                </c:pt>
                <c:pt idx="32">
                  <c:v>0.64502537272288563</c:v>
                </c:pt>
                <c:pt idx="33">
                  <c:v>0.66583290811114926</c:v>
                </c:pt>
                <c:pt idx="34">
                  <c:v>0.68747207736760918</c:v>
                </c:pt>
                <c:pt idx="35">
                  <c:v>0.7099935313146053</c:v>
                </c:pt>
                <c:pt idx="36">
                  <c:v>0.73345071912327175</c:v>
                </c:pt>
                <c:pt idx="37">
                  <c:v>0.75790252278150994</c:v>
                </c:pt>
                <c:pt idx="38">
                  <c:v>0.7834150200954394</c:v>
                </c:pt>
                <c:pt idx="39">
                  <c:v>0.81006373345831273</c:v>
                </c:pt>
                <c:pt idx="40">
                  <c:v>0.83793733326500353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54-4CC5-A7A5-CB96E25529D2}"/>
            </c:ext>
          </c:extLst>
        </c:ser>
        <c:ser>
          <c:idx val="2"/>
          <c:order val="2"/>
          <c:tx>
            <c:v>Unisex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Males!$A$24:$A$64</c:f>
              <c:numCache>
                <c:formatCode>General</c:formatCode>
                <c:ptCount val="41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53</c:v>
                </c:pt>
                <c:pt idx="34">
                  <c:v>54</c:v>
                </c:pt>
                <c:pt idx="35">
                  <c:v>55</c:v>
                </c:pt>
                <c:pt idx="36">
                  <c:v>56</c:v>
                </c:pt>
                <c:pt idx="37">
                  <c:v>57</c:v>
                </c:pt>
                <c:pt idx="38">
                  <c:v>58</c:v>
                </c:pt>
                <c:pt idx="39">
                  <c:v>59</c:v>
                </c:pt>
                <c:pt idx="40">
                  <c:v>60</c:v>
                </c:pt>
              </c:numCache>
            </c:numRef>
          </c:cat>
          <c:val>
            <c:numRef>
              <c:f>Unisex!$O$24:$O$64</c:f>
              <c:numCache>
                <c:formatCode>0.000000</c:formatCode>
                <c:ptCount val="41"/>
                <c:pt idx="0">
                  <c:v>0.23398163575050318</c:v>
                </c:pt>
                <c:pt idx="1">
                  <c:v>0.24109546273352589</c:v>
                </c:pt>
                <c:pt idx="2">
                  <c:v>0.24843166918744514</c:v>
                </c:pt>
                <c:pt idx="3">
                  <c:v>0.25599580361635099</c:v>
                </c:pt>
                <c:pt idx="4">
                  <c:v>0.26379434744369795</c:v>
                </c:pt>
                <c:pt idx="5">
                  <c:v>0.27183472642620776</c:v>
                </c:pt>
                <c:pt idx="6">
                  <c:v>0.28012505326523768</c:v>
                </c:pt>
                <c:pt idx="7">
                  <c:v>0.28867421173475272</c:v>
                </c:pt>
                <c:pt idx="8">
                  <c:v>0.29749156163767121</c:v>
                </c:pt>
                <c:pt idx="9">
                  <c:v>0.30658650686723743</c:v>
                </c:pt>
                <c:pt idx="10">
                  <c:v>0.31596840222611028</c:v>
                </c:pt>
                <c:pt idx="11">
                  <c:v>0.32564693041611736</c:v>
                </c:pt>
                <c:pt idx="12">
                  <c:v>0.33563246157158139</c:v>
                </c:pt>
                <c:pt idx="13">
                  <c:v>0.34593617579439667</c:v>
                </c:pt>
                <c:pt idx="14">
                  <c:v>0.35657018426698955</c:v>
                </c:pt>
                <c:pt idx="15">
                  <c:v>0.36754768841369306</c:v>
                </c:pt>
                <c:pt idx="16">
                  <c:v>0.37888313646531407</c:v>
                </c:pt>
                <c:pt idx="17">
                  <c:v>0.39059219362365638</c:v>
                </c:pt>
                <c:pt idx="18">
                  <c:v>0.40269188204082096</c:v>
                </c:pt>
                <c:pt idx="19">
                  <c:v>0.4152004421806344</c:v>
                </c:pt>
                <c:pt idx="20">
                  <c:v>0.42813629922532592</c:v>
                </c:pt>
                <c:pt idx="21">
                  <c:v>0.44151732713729486</c:v>
                </c:pt>
                <c:pt idx="22">
                  <c:v>0.45536103456766347</c:v>
                </c:pt>
                <c:pt idx="23">
                  <c:v>0.4696859577385219</c:v>
                </c:pt>
                <c:pt idx="24">
                  <c:v>0.48451214014344274</c:v>
                </c:pt>
                <c:pt idx="25">
                  <c:v>0.49986218305462504</c:v>
                </c:pt>
                <c:pt idx="26">
                  <c:v>0.5157627758459542</c:v>
                </c:pt>
                <c:pt idx="27">
                  <c:v>0.53224586522350914</c:v>
                </c:pt>
                <c:pt idx="28">
                  <c:v>0.54934848651501467</c:v>
                </c:pt>
                <c:pt idx="29">
                  <c:v>0.56711263126938161</c:v>
                </c:pt>
                <c:pt idx="30">
                  <c:v>0.58558612019955625</c:v>
                </c:pt>
                <c:pt idx="31">
                  <c:v>0.60482242436167799</c:v>
                </c:pt>
                <c:pt idx="32">
                  <c:v>0.624880491761724</c:v>
                </c:pt>
                <c:pt idx="33">
                  <c:v>0.64582488740728727</c:v>
                </c:pt>
                <c:pt idx="34">
                  <c:v>0.66772617925798561</c:v>
                </c:pt>
                <c:pt idx="35">
                  <c:v>0.69066087948063259</c:v>
                </c:pt>
                <c:pt idx="36">
                  <c:v>0.71471131819237022</c:v>
                </c:pt>
                <c:pt idx="37">
                  <c:v>0.73996645014349727</c:v>
                </c:pt>
                <c:pt idx="38">
                  <c:v>0.7665218288516531</c:v>
                </c:pt>
                <c:pt idx="39">
                  <c:v>0.79448145489741129</c:v>
                </c:pt>
                <c:pt idx="40">
                  <c:v>0.82396379927339458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54-4CC5-A7A5-CB96E2552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0848880"/>
        <c:axId val="467057904"/>
      </c:lineChart>
      <c:catAx>
        <c:axId val="390848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7057904"/>
        <c:crosses val="autoZero"/>
        <c:auto val="1"/>
        <c:lblAlgn val="ctr"/>
        <c:lblOffset val="100"/>
        <c:noMultiLvlLbl val="0"/>
      </c:catAx>
      <c:valAx>
        <c:axId val="467057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90848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Term</a:t>
            </a:r>
            <a:r>
              <a:rPr lang="cs-CZ" baseline="0"/>
              <a:t> Insurance</a:t>
            </a:r>
            <a:r>
              <a:rPr lang="en-US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Males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Males!$A$24:$A$64</c:f>
              <c:numCache>
                <c:formatCode>General</c:formatCode>
                <c:ptCount val="41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53</c:v>
                </c:pt>
                <c:pt idx="34">
                  <c:v>54</c:v>
                </c:pt>
                <c:pt idx="35">
                  <c:v>55</c:v>
                </c:pt>
                <c:pt idx="36">
                  <c:v>56</c:v>
                </c:pt>
                <c:pt idx="37">
                  <c:v>57</c:v>
                </c:pt>
                <c:pt idx="38">
                  <c:v>58</c:v>
                </c:pt>
                <c:pt idx="39">
                  <c:v>59</c:v>
                </c:pt>
                <c:pt idx="40">
                  <c:v>60</c:v>
                </c:pt>
              </c:numCache>
            </c:numRef>
          </c:cat>
          <c:val>
            <c:numRef>
              <c:f>Males!$N$24:$N$64</c:f>
              <c:numCache>
                <c:formatCode>General</c:formatCode>
                <c:ptCount val="41"/>
                <c:pt idx="0">
                  <c:v>6.0122309298416679E-2</c:v>
                </c:pt>
                <c:pt idx="1">
                  <c:v>6.1392335933038084E-2</c:v>
                </c:pt>
                <c:pt idx="2">
                  <c:v>6.2663044669043891E-2</c:v>
                </c:pt>
                <c:pt idx="3">
                  <c:v>6.394468180935417E-2</c:v>
                </c:pt>
                <c:pt idx="4">
                  <c:v>6.5242416870223377E-2</c:v>
                </c:pt>
                <c:pt idx="5">
                  <c:v>6.6556963751301046E-2</c:v>
                </c:pt>
                <c:pt idx="6">
                  <c:v>6.7886825967980721E-2</c:v>
                </c:pt>
                <c:pt idx="7">
                  <c:v>6.9228248157526442E-2</c:v>
                </c:pt>
                <c:pt idx="8">
                  <c:v>7.0577206254768002E-2</c:v>
                </c:pt>
                <c:pt idx="9">
                  <c:v>7.1931856167601102E-2</c:v>
                </c:pt>
                <c:pt idx="10">
                  <c:v>7.3292933503215418E-2</c:v>
                </c:pt>
                <c:pt idx="11">
                  <c:v>7.4661342380068552E-2</c:v>
                </c:pt>
                <c:pt idx="12">
                  <c:v>7.603617379409805E-2</c:v>
                </c:pt>
                <c:pt idx="13">
                  <c:v>7.741427949576167E-2</c:v>
                </c:pt>
                <c:pt idx="14">
                  <c:v>7.8789758076780389E-2</c:v>
                </c:pt>
                <c:pt idx="15">
                  <c:v>8.0153318074523583E-2</c:v>
                </c:pt>
                <c:pt idx="16">
                  <c:v>8.149202203583697E-2</c:v>
                </c:pt>
                <c:pt idx="17">
                  <c:v>8.2790995163173203E-2</c:v>
                </c:pt>
                <c:pt idx="18">
                  <c:v>8.403376331641485E-2</c:v>
                </c:pt>
                <c:pt idx="19">
                  <c:v>8.5203417411424287E-2</c:v>
                </c:pt>
                <c:pt idx="20">
                  <c:v>8.6286978650678969E-2</c:v>
                </c:pt>
                <c:pt idx="21">
                  <c:v>8.7278259365983657E-2</c:v>
                </c:pt>
                <c:pt idx="22">
                  <c:v>8.8176726925249679E-2</c:v>
                </c:pt>
                <c:pt idx="23">
                  <c:v>8.8981903984575811E-2</c:v>
                </c:pt>
                <c:pt idx="24">
                  <c:v>8.9692067123415237E-2</c:v>
                </c:pt>
                <c:pt idx="25">
                  <c:v>9.0300674545490248E-2</c:v>
                </c:pt>
                <c:pt idx="26">
                  <c:v>9.0791364807033287E-2</c:v>
                </c:pt>
                <c:pt idx="27">
                  <c:v>9.1135306877222877E-2</c:v>
                </c:pt>
                <c:pt idx="28">
                  <c:v>9.1294160803884555E-2</c:v>
                </c:pt>
                <c:pt idx="29">
                  <c:v>9.1222790355233174E-2</c:v>
                </c:pt>
                <c:pt idx="30">
                  <c:v>9.0868184925341502E-2</c:v>
                </c:pt>
                <c:pt idx="31">
                  <c:v>9.017116224540471E-2</c:v>
                </c:pt>
                <c:pt idx="32">
                  <c:v>8.9067862032362083E-2</c:v>
                </c:pt>
                <c:pt idx="33">
                  <c:v>8.7490200004271462E-2</c:v>
                </c:pt>
                <c:pt idx="34">
                  <c:v>8.5364900617159012E-2</c:v>
                </c:pt>
                <c:pt idx="35">
                  <c:v>8.2613714110026909E-2</c:v>
                </c:pt>
                <c:pt idx="36">
                  <c:v>7.9154643254631035E-2</c:v>
                </c:pt>
                <c:pt idx="37">
                  <c:v>7.4903655703895469E-2</c:v>
                </c:pt>
                <c:pt idx="38">
                  <c:v>6.9777172209198574E-2</c:v>
                </c:pt>
                <c:pt idx="39">
                  <c:v>6.3690298902160283E-2</c:v>
                </c:pt>
                <c:pt idx="40">
                  <c:v>5.6547209206822137E-2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BD-4E10-B88A-2611A874CE63}"/>
            </c:ext>
          </c:extLst>
        </c:ser>
        <c:ser>
          <c:idx val="1"/>
          <c:order val="1"/>
          <c:tx>
            <c:v>Females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Males!$A$24:$A$64</c:f>
              <c:numCache>
                <c:formatCode>General</c:formatCode>
                <c:ptCount val="41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53</c:v>
                </c:pt>
                <c:pt idx="34">
                  <c:v>54</c:v>
                </c:pt>
                <c:pt idx="35">
                  <c:v>55</c:v>
                </c:pt>
                <c:pt idx="36">
                  <c:v>56</c:v>
                </c:pt>
                <c:pt idx="37">
                  <c:v>57</c:v>
                </c:pt>
                <c:pt idx="38">
                  <c:v>58</c:v>
                </c:pt>
                <c:pt idx="39">
                  <c:v>59</c:v>
                </c:pt>
                <c:pt idx="40">
                  <c:v>60</c:v>
                </c:pt>
              </c:numCache>
            </c:numRef>
          </c:cat>
          <c:val>
            <c:numRef>
              <c:f>Females!$N$24:$N$64</c:f>
              <c:numCache>
                <c:formatCode>General</c:formatCode>
                <c:ptCount val="41"/>
                <c:pt idx="0">
                  <c:v>2.720173641438875E-2</c:v>
                </c:pt>
                <c:pt idx="1">
                  <c:v>2.7809142331115973E-2</c:v>
                </c:pt>
                <c:pt idx="2">
                  <c:v>2.8426692138546872E-2</c:v>
                </c:pt>
                <c:pt idx="3">
                  <c:v>2.9056212140107188E-2</c:v>
                </c:pt>
                <c:pt idx="4">
                  <c:v>2.9698574129147663E-2</c:v>
                </c:pt>
                <c:pt idx="5">
                  <c:v>3.0353727799401434E-2</c:v>
                </c:pt>
                <c:pt idx="6">
                  <c:v>3.102085742392029E-2</c:v>
                </c:pt>
                <c:pt idx="7">
                  <c:v>3.1698298243516693E-2</c:v>
                </c:pt>
                <c:pt idx="8">
                  <c:v>3.2383850021937922E-2</c:v>
                </c:pt>
                <c:pt idx="9">
                  <c:v>3.3075143935400127E-2</c:v>
                </c:pt>
                <c:pt idx="10">
                  <c:v>3.3769633953646516E-2</c:v>
                </c:pt>
                <c:pt idx="11">
                  <c:v>3.4464646675613518E-2</c:v>
                </c:pt>
                <c:pt idx="12">
                  <c:v>3.5157442278865476E-2</c:v>
                </c:pt>
                <c:pt idx="13">
                  <c:v>3.5845285908821613E-2</c:v>
                </c:pt>
                <c:pt idx="14">
                  <c:v>3.6525693933807703E-2</c:v>
                </c:pt>
                <c:pt idx="15">
                  <c:v>3.7196675963046079E-2</c:v>
                </c:pt>
                <c:pt idx="16">
                  <c:v>3.7856683783262395E-2</c:v>
                </c:pt>
                <c:pt idx="17">
                  <c:v>3.8503511262804713E-2</c:v>
                </c:pt>
                <c:pt idx="18">
                  <c:v>3.9133738153706528E-2</c:v>
                </c:pt>
                <c:pt idx="19">
                  <c:v>3.9742654971352098E-2</c:v>
                </c:pt>
                <c:pt idx="20">
                  <c:v>4.0324709903991E-2</c:v>
                </c:pt>
                <c:pt idx="21">
                  <c:v>4.0873490432977756E-2</c:v>
                </c:pt>
                <c:pt idx="22">
                  <c:v>4.1381526279164853E-2</c:v>
                </c:pt>
                <c:pt idx="23">
                  <c:v>4.1839995833198265E-2</c:v>
                </c:pt>
                <c:pt idx="24">
                  <c:v>4.223846124433895E-2</c:v>
                </c:pt>
                <c:pt idx="25">
                  <c:v>4.2565043054631137E-2</c:v>
                </c:pt>
                <c:pt idx="26">
                  <c:v>4.2806862849274888E-2</c:v>
                </c:pt>
                <c:pt idx="27">
                  <c:v>4.2950108864577848E-2</c:v>
                </c:pt>
                <c:pt idx="28">
                  <c:v>4.2979422207243087E-2</c:v>
                </c:pt>
                <c:pt idx="29">
                  <c:v>4.2877156637201957E-2</c:v>
                </c:pt>
                <c:pt idx="30">
                  <c:v>4.2623059121876132E-2</c:v>
                </c:pt>
                <c:pt idx="31">
                  <c:v>4.2194658807959778E-2</c:v>
                </c:pt>
                <c:pt idx="32">
                  <c:v>4.1567587954347722E-2</c:v>
                </c:pt>
                <c:pt idx="33">
                  <c:v>4.0715800015841609E-2</c:v>
                </c:pt>
                <c:pt idx="34">
                  <c:v>3.9612438203215097E-2</c:v>
                </c:pt>
                <c:pt idx="35">
                  <c:v>3.8230707899726428E-2</c:v>
                </c:pt>
                <c:pt idx="36">
                  <c:v>3.6543705756727628E-2</c:v>
                </c:pt>
                <c:pt idx="37">
                  <c:v>3.4521193076834308E-2</c:v>
                </c:pt>
                <c:pt idx="38">
                  <c:v>3.2127927179047333E-2</c:v>
                </c:pt>
                <c:pt idx="39">
                  <c:v>2.9321680094022803E-2</c:v>
                </c:pt>
                <c:pt idx="40">
                  <c:v>2.6049891498830646E-2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BD-4E10-B88A-2611A874CE63}"/>
            </c:ext>
          </c:extLst>
        </c:ser>
        <c:ser>
          <c:idx val="2"/>
          <c:order val="2"/>
          <c:tx>
            <c:v>Unisex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Males!$A$24:$A$64</c:f>
              <c:numCache>
                <c:formatCode>General</c:formatCode>
                <c:ptCount val="41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53</c:v>
                </c:pt>
                <c:pt idx="34">
                  <c:v>54</c:v>
                </c:pt>
                <c:pt idx="35">
                  <c:v>55</c:v>
                </c:pt>
                <c:pt idx="36">
                  <c:v>56</c:v>
                </c:pt>
                <c:pt idx="37">
                  <c:v>57</c:v>
                </c:pt>
                <c:pt idx="38">
                  <c:v>58</c:v>
                </c:pt>
                <c:pt idx="39">
                  <c:v>59</c:v>
                </c:pt>
                <c:pt idx="40">
                  <c:v>60</c:v>
                </c:pt>
              </c:numCache>
            </c:numRef>
          </c:cat>
          <c:val>
            <c:numRef>
              <c:f>Unisex!$P$24:$P$64</c:f>
              <c:numCache>
                <c:formatCode>General</c:formatCode>
                <c:ptCount val="41"/>
                <c:pt idx="0">
                  <c:v>4.3650282643079616E-2</c:v>
                </c:pt>
                <c:pt idx="1">
                  <c:v>4.4585789903950866E-2</c:v>
                </c:pt>
                <c:pt idx="2">
                  <c:v>4.5526321770393834E-2</c:v>
                </c:pt>
                <c:pt idx="3">
                  <c:v>4.6477976785382479E-2</c:v>
                </c:pt>
                <c:pt idx="4">
                  <c:v>4.7443802069220449E-2</c:v>
                </c:pt>
                <c:pt idx="5">
                  <c:v>4.8424124326614928E-2</c:v>
                </c:pt>
                <c:pt idx="6">
                  <c:v>4.9417768943038967E-2</c:v>
                </c:pt>
                <c:pt idx="7">
                  <c:v>5.0421994072729286E-2</c:v>
                </c:pt>
                <c:pt idx="8">
                  <c:v>5.1433657795700541E-2</c:v>
                </c:pt>
                <c:pt idx="9">
                  <c:v>5.2450645144478447E-2</c:v>
                </c:pt>
                <c:pt idx="10">
                  <c:v>5.3472067385829374E-2</c:v>
                </c:pt>
                <c:pt idx="11">
                  <c:v>5.4497058398341229E-2</c:v>
                </c:pt>
                <c:pt idx="12">
                  <c:v>5.5523795186086786E-2</c:v>
                </c:pt>
                <c:pt idx="13">
                  <c:v>5.6549315897654634E-2</c:v>
                </c:pt>
                <c:pt idx="14">
                  <c:v>5.7569379146472151E-2</c:v>
                </c:pt>
                <c:pt idx="15">
                  <c:v>5.8578258872095432E-2</c:v>
                </c:pt>
                <c:pt idx="16">
                  <c:v>5.9568590003092038E-2</c:v>
                </c:pt>
                <c:pt idx="17">
                  <c:v>6.0531701027751406E-2</c:v>
                </c:pt>
                <c:pt idx="18">
                  <c:v>6.145751592808666E-2</c:v>
                </c:pt>
                <c:pt idx="19">
                  <c:v>6.2335114093135961E-2</c:v>
                </c:pt>
                <c:pt idx="20">
                  <c:v>6.3155176750388189E-2</c:v>
                </c:pt>
                <c:pt idx="21">
                  <c:v>6.3911434153397007E-2</c:v>
                </c:pt>
                <c:pt idx="22">
                  <c:v>6.4599983619564982E-2</c:v>
                </c:pt>
                <c:pt idx="23">
                  <c:v>6.5216286149625893E-2</c:v>
                </c:pt>
                <c:pt idx="24">
                  <c:v>6.5754369579604843E-2</c:v>
                </c:pt>
                <c:pt idx="25">
                  <c:v>6.6205095527826913E-2</c:v>
                </c:pt>
                <c:pt idx="26">
                  <c:v>6.6553840144826792E-2</c:v>
                </c:pt>
                <c:pt idx="27">
                  <c:v>6.6779196214511949E-2</c:v>
                </c:pt>
                <c:pt idx="28">
                  <c:v>6.6854197955092676E-2</c:v>
                </c:pt>
                <c:pt idx="29">
                  <c:v>6.6747355983755752E-2</c:v>
                </c:pt>
                <c:pt idx="30">
                  <c:v>6.6421977982038624E-2</c:v>
                </c:pt>
                <c:pt idx="31">
                  <c:v>6.5837258396877679E-2</c:v>
                </c:pt>
                <c:pt idx="32">
                  <c:v>6.494923483924836E-2</c:v>
                </c:pt>
                <c:pt idx="33">
                  <c:v>6.3711174809196913E-2</c:v>
                </c:pt>
                <c:pt idx="34">
                  <c:v>6.207357997586186E-2</c:v>
                </c:pt>
                <c:pt idx="35">
                  <c:v>5.998481212172195E-2</c:v>
                </c:pt>
                <c:pt idx="36">
                  <c:v>5.7391725982170474E-2</c:v>
                </c:pt>
                <c:pt idx="37">
                  <c:v>5.4239018863613347E-2</c:v>
                </c:pt>
                <c:pt idx="38">
                  <c:v>5.0469709443314005E-2</c:v>
                </c:pt>
                <c:pt idx="39">
                  <c:v>4.6023292962545072E-2</c:v>
                </c:pt>
                <c:pt idx="40">
                  <c:v>4.0829308674802431E-2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BD-4E10-B88A-2611A874C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0848880"/>
        <c:axId val="467057904"/>
      </c:lineChart>
      <c:catAx>
        <c:axId val="390848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7057904"/>
        <c:crosses val="autoZero"/>
        <c:auto val="1"/>
        <c:lblAlgn val="ctr"/>
        <c:lblOffset val="100"/>
        <c:noMultiLvlLbl val="0"/>
      </c:catAx>
      <c:valAx>
        <c:axId val="467057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90848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Increasing Ter</a:t>
            </a:r>
            <a:r>
              <a:rPr lang="cs-CZ" baseline="0"/>
              <a:t>m Insurance</a:t>
            </a:r>
            <a:r>
              <a:rPr lang="en-US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Unisex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Males!$A$24:$A$84</c:f>
              <c:numCache>
                <c:formatCode>General</c:formatCode>
                <c:ptCount val="61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53</c:v>
                </c:pt>
                <c:pt idx="34">
                  <c:v>54</c:v>
                </c:pt>
                <c:pt idx="35">
                  <c:v>55</c:v>
                </c:pt>
                <c:pt idx="36">
                  <c:v>56</c:v>
                </c:pt>
                <c:pt idx="37">
                  <c:v>57</c:v>
                </c:pt>
                <c:pt idx="38">
                  <c:v>58</c:v>
                </c:pt>
                <c:pt idx="39">
                  <c:v>59</c:v>
                </c:pt>
                <c:pt idx="40">
                  <c:v>60</c:v>
                </c:pt>
                <c:pt idx="41">
                  <c:v>61</c:v>
                </c:pt>
                <c:pt idx="42">
                  <c:v>62</c:v>
                </c:pt>
                <c:pt idx="43">
                  <c:v>63</c:v>
                </c:pt>
                <c:pt idx="44">
                  <c:v>64</c:v>
                </c:pt>
                <c:pt idx="45">
                  <c:v>65</c:v>
                </c:pt>
                <c:pt idx="46">
                  <c:v>66</c:v>
                </c:pt>
                <c:pt idx="47">
                  <c:v>67</c:v>
                </c:pt>
                <c:pt idx="48">
                  <c:v>68</c:v>
                </c:pt>
                <c:pt idx="49">
                  <c:v>69</c:v>
                </c:pt>
                <c:pt idx="50">
                  <c:v>70</c:v>
                </c:pt>
                <c:pt idx="51">
                  <c:v>71</c:v>
                </c:pt>
                <c:pt idx="52">
                  <c:v>72</c:v>
                </c:pt>
                <c:pt idx="53">
                  <c:v>73</c:v>
                </c:pt>
                <c:pt idx="54">
                  <c:v>74</c:v>
                </c:pt>
                <c:pt idx="55">
                  <c:v>75</c:v>
                </c:pt>
                <c:pt idx="56">
                  <c:v>76</c:v>
                </c:pt>
                <c:pt idx="57">
                  <c:v>77</c:v>
                </c:pt>
                <c:pt idx="58">
                  <c:v>78</c:v>
                </c:pt>
                <c:pt idx="59">
                  <c:v>79</c:v>
                </c:pt>
                <c:pt idx="60">
                  <c:v>80</c:v>
                </c:pt>
              </c:numCache>
            </c:numRef>
          </c:cat>
          <c:val>
            <c:numRef>
              <c:f>'HW1-Part 5'!$P$24:$P$84</c:f>
              <c:numCache>
                <c:formatCode>General</c:formatCode>
                <c:ptCount val="61"/>
                <c:pt idx="0" formatCode="0.0000000">
                  <c:v>9.6198225408687093E-3</c:v>
                </c:pt>
                <c:pt idx="1">
                  <c:v>1.0204297245106525E-2</c:v>
                </c:pt>
                <c:pt idx="2">
                  <c:v>1.0837371868149015E-2</c:v>
                </c:pt>
                <c:pt idx="3">
                  <c:v>1.1527865699432607E-2</c:v>
                </c:pt>
                <c:pt idx="4">
                  <c:v>1.2282279929798192E-2</c:v>
                </c:pt>
                <c:pt idx="5">
                  <c:v>1.3106247584337594E-2</c:v>
                </c:pt>
                <c:pt idx="6">
                  <c:v>1.4007259321582448E-2</c:v>
                </c:pt>
                <c:pt idx="7">
                  <c:v>1.4995377998646637E-2</c:v>
                </c:pt>
                <c:pt idx="8">
                  <c:v>1.6083590881712403E-2</c:v>
                </c:pt>
                <c:pt idx="9">
                  <c:v>1.7288536383016376E-2</c:v>
                </c:pt>
                <c:pt idx="10">
                  <c:v>1.8631032447297174E-2</c:v>
                </c:pt>
                <c:pt idx="11">
                  <c:v>2.0133998311137255E-2</c:v>
                </c:pt>
                <c:pt idx="12">
                  <c:v>2.1820686403908184E-2</c:v>
                </c:pt>
                <c:pt idx="13">
                  <c:v>2.3714091815781414E-2</c:v>
                </c:pt>
                <c:pt idx="14">
                  <c:v>2.5836629284451112E-2</c:v>
                </c:pt>
                <c:pt idx="15">
                  <c:v>2.8209337128393422E-2</c:v>
                </c:pt>
                <c:pt idx="16">
                  <c:v>3.085113039900908E-2</c:v>
                </c:pt>
                <c:pt idx="17">
                  <c:v>3.3779351648439163E-2</c:v>
                </c:pt>
                <c:pt idx="18">
                  <c:v>3.7009164190710382E-2</c:v>
                </c:pt>
                <c:pt idx="19">
                  <c:v>4.0555033068982692E-2</c:v>
                </c:pt>
                <c:pt idx="20">
                  <c:v>4.4436764914934215E-2</c:v>
                </c:pt>
                <c:pt idx="21">
                  <c:v>4.8682605940526064E-2</c:v>
                </c:pt>
                <c:pt idx="22">
                  <c:v>5.3329822426776585E-2</c:v>
                </c:pt>
                <c:pt idx="23">
                  <c:v>5.842294659750559E-2</c:v>
                </c:pt>
                <c:pt idx="24">
                  <c:v>6.4014353258992074E-2</c:v>
                </c:pt>
                <c:pt idx="25">
                  <c:v>7.015812467875418E-2</c:v>
                </c:pt>
                <c:pt idx="26">
                  <c:v>7.6901816990026295E-2</c:v>
                </c:pt>
                <c:pt idx="27">
                  <c:v>8.4283550968284895E-2</c:v>
                </c:pt>
                <c:pt idx="28">
                  <c:v>9.2337168937890096E-2</c:v>
                </c:pt>
                <c:pt idx="29">
                  <c:v>0.10109655393697732</c:v>
                </c:pt>
                <c:pt idx="30">
                  <c:v>0.11059577466979127</c:v>
                </c:pt>
                <c:pt idx="31">
                  <c:v>0.12087200557409343</c:v>
                </c:pt>
                <c:pt idx="32">
                  <c:v>0.13196763326951685</c:v>
                </c:pt>
                <c:pt idx="33">
                  <c:v>0.14393111227454769</c:v>
                </c:pt>
                <c:pt idx="34">
                  <c:v>0.15681737479962973</c:v>
                </c:pt>
                <c:pt idx="35">
                  <c:v>0.17068994694429176</c:v>
                </c:pt>
                <c:pt idx="36">
                  <c:v>0.1856073641431015</c:v>
                </c:pt>
                <c:pt idx="37">
                  <c:v>0.20164875042960206</c:v>
                </c:pt>
                <c:pt idx="38">
                  <c:v>0.21890485486532685</c:v>
                </c:pt>
                <c:pt idx="39">
                  <c:v>0.23747247587552917</c:v>
                </c:pt>
                <c:pt idx="40">
                  <c:v>0.25744092167787169</c:v>
                </c:pt>
                <c:pt idx="41">
                  <c:v>0.27888143488860767</c:v>
                </c:pt>
                <c:pt idx="42">
                  <c:v>0.30186029861055713</c:v>
                </c:pt>
                <c:pt idx="43">
                  <c:v>0.32640174978980546</c:v>
                </c:pt>
                <c:pt idx="44">
                  <c:v>0.35248816076094602</c:v>
                </c:pt>
                <c:pt idx="45">
                  <c:v>0.38005141749624677</c:v>
                </c:pt>
                <c:pt idx="46">
                  <c:v>0.40893304681120457</c:v>
                </c:pt>
                <c:pt idx="47">
                  <c:v>0.43895703390697099</c:v>
                </c:pt>
                <c:pt idx="48">
                  <c:v>0.46986976812556991</c:v>
                </c:pt>
                <c:pt idx="49">
                  <c:v>0.50133629408824609</c:v>
                </c:pt>
                <c:pt idx="50">
                  <c:v>0.5329547416029129</c:v>
                </c:pt>
                <c:pt idx="51">
                  <c:v>0.56428153559451211</c:v>
                </c:pt>
                <c:pt idx="52">
                  <c:v>0.5950386354060303</c:v>
                </c:pt>
                <c:pt idx="53">
                  <c:v>0.62482718673313131</c:v>
                </c:pt>
                <c:pt idx="54">
                  <c:v>0.65327516082660508</c:v>
                </c:pt>
                <c:pt idx="55">
                  <c:v>0.68006275712898989</c:v>
                </c:pt>
                <c:pt idx="56">
                  <c:v>0.70495487718312511</c:v>
                </c:pt>
                <c:pt idx="57">
                  <c:v>0.72780000463857875</c:v>
                </c:pt>
                <c:pt idx="58">
                  <c:v>0.74854406616496516</c:v>
                </c:pt>
                <c:pt idx="59">
                  <c:v>0.76722786306220436</c:v>
                </c:pt>
                <c:pt idx="60">
                  <c:v>0.78397507995827698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AE-45EF-9DAC-187BDC3FC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0848880"/>
        <c:axId val="467057904"/>
      </c:lineChart>
      <c:catAx>
        <c:axId val="390848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7057904"/>
        <c:crosses val="autoZero"/>
        <c:auto val="1"/>
        <c:lblAlgn val="ctr"/>
        <c:lblOffset val="100"/>
        <c:noMultiLvlLbl val="0"/>
      </c:catAx>
      <c:valAx>
        <c:axId val="467057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90848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</xdr:colOff>
      <xdr:row>1</xdr:row>
      <xdr:rowOff>0</xdr:rowOff>
    </xdr:from>
    <xdr:to>
      <xdr:col>17</xdr:col>
      <xdr:colOff>312420</xdr:colOff>
      <xdr:row>17</xdr:row>
      <xdr:rowOff>60960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968EABA8-C5F8-41D4-8376-E06D626DBA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7620</xdr:colOff>
      <xdr:row>18</xdr:row>
      <xdr:rowOff>7620</xdr:rowOff>
    </xdr:from>
    <xdr:to>
      <xdr:col>17</xdr:col>
      <xdr:colOff>312420</xdr:colOff>
      <xdr:row>34</xdr:row>
      <xdr:rowOff>68580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F23CE443-CE26-4700-AC5F-694EA01FBA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5</xdr:row>
      <xdr:rowOff>3810</xdr:rowOff>
    </xdr:from>
    <xdr:to>
      <xdr:col>8</xdr:col>
      <xdr:colOff>312420</xdr:colOff>
      <xdr:row>21</xdr:row>
      <xdr:rowOff>64770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6F9A941A-65D4-DC20-590E-5F711ADCCB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5</xdr:row>
      <xdr:rowOff>15240</xdr:rowOff>
    </xdr:from>
    <xdr:to>
      <xdr:col>16</xdr:col>
      <xdr:colOff>304800</xdr:colOff>
      <xdr:row>21</xdr:row>
      <xdr:rowOff>76200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52415398-8AB4-4576-9617-522CB3AA73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8</xdr:row>
      <xdr:rowOff>0</xdr:rowOff>
    </xdr:from>
    <xdr:to>
      <xdr:col>23</xdr:col>
      <xdr:colOff>594360</xdr:colOff>
      <xdr:row>24</xdr:row>
      <xdr:rowOff>60960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E54DB13B-10A0-443D-A144-FAD118D517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7">
    <pageSetUpPr fitToPage="1"/>
  </sheetPr>
  <dimension ref="A1:IC112"/>
  <sheetViews>
    <sheetView topLeftCell="K39" zoomScaleNormal="100" workbookViewId="0">
      <selection activeCell="N40" sqref="N40"/>
    </sheetView>
  </sheetViews>
  <sheetFormatPr defaultColWidth="9.6640625" defaultRowHeight="13.2" x14ac:dyDescent="0.25"/>
  <cols>
    <col min="1" max="1" width="10.6640625" style="23" customWidth="1"/>
    <col min="2" max="2" width="10.6640625" style="20" customWidth="1"/>
    <col min="3" max="6" width="10.6640625" style="21" customWidth="1"/>
    <col min="7" max="10" width="10.6640625" style="22" customWidth="1"/>
    <col min="11" max="11" width="10.6640625" style="23" customWidth="1"/>
    <col min="12" max="16384" width="9.6640625" style="17"/>
  </cols>
  <sheetData>
    <row r="1" spans="1:237" s="9" customFormat="1" ht="16.5" customHeight="1" thickBot="1" x14ac:dyDescent="0.3">
      <c r="A1" s="1">
        <v>2024</v>
      </c>
      <c r="C1" s="9" t="s">
        <v>15</v>
      </c>
      <c r="D1" s="3" t="s">
        <v>37</v>
      </c>
      <c r="E1" s="4"/>
      <c r="F1" s="5"/>
      <c r="H1" s="2" t="s">
        <v>0</v>
      </c>
      <c r="I1" s="6"/>
      <c r="J1" s="6"/>
      <c r="K1" s="7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</row>
    <row r="2" spans="1:237" s="10" customFormat="1" ht="16.5" customHeight="1" x14ac:dyDescent="0.2">
      <c r="A2" s="38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40"/>
      <c r="M2" s="32" t="s">
        <v>7</v>
      </c>
      <c r="N2" s="10">
        <v>0.03</v>
      </c>
    </row>
    <row r="3" spans="1:237" s="10" customFormat="1" ht="16.5" customHeight="1" thickBot="1" x14ac:dyDescent="0.25">
      <c r="A3" s="11" t="s">
        <v>2</v>
      </c>
      <c r="B3" s="12" t="s">
        <v>9</v>
      </c>
      <c r="C3" s="12" t="s">
        <v>4</v>
      </c>
      <c r="D3" s="12" t="s">
        <v>5</v>
      </c>
      <c r="E3" s="13" t="s">
        <v>6</v>
      </c>
      <c r="F3" s="13" t="s">
        <v>10</v>
      </c>
      <c r="G3" s="13" t="s">
        <v>11</v>
      </c>
      <c r="H3" s="25" t="s">
        <v>12</v>
      </c>
      <c r="I3" s="25" t="s">
        <v>3</v>
      </c>
      <c r="J3" s="25" t="s">
        <v>13</v>
      </c>
      <c r="K3" s="14" t="s">
        <v>14</v>
      </c>
      <c r="M3" s="32" t="s">
        <v>8</v>
      </c>
      <c r="N3" s="10">
        <f>1/(1+N2)</f>
        <v>0.970873786407767</v>
      </c>
    </row>
    <row r="4" spans="1:237" ht="16.5" customHeight="1" x14ac:dyDescent="0.25">
      <c r="A4" s="15">
        <v>0</v>
      </c>
      <c r="B4" s="24">
        <f>D5/D4</f>
        <v>0.99771043723604003</v>
      </c>
      <c r="C4" s="16">
        <f>E4/D4</f>
        <v>2.2895627639599844E-3</v>
      </c>
      <c r="D4" s="41">
        <v>100000</v>
      </c>
      <c r="E4" s="26">
        <f>D4-D5</f>
        <v>228.95627639599843</v>
      </c>
      <c r="F4" s="26">
        <f t="shared" ref="F4:F35" si="0">E4*$N$3^(A4+1)</f>
        <v>222.28764698640626</v>
      </c>
      <c r="G4" s="26">
        <f>SUM(F4:$F$109)</f>
        <v>11316.200533098568</v>
      </c>
      <c r="H4" s="26">
        <f>SUM(G4:$G$109)</f>
        <v>777155.71440589777</v>
      </c>
      <c r="I4" s="26">
        <f t="shared" ref="I4:I35" si="1">D4*$N$3^A4</f>
        <v>100000</v>
      </c>
      <c r="J4" s="26">
        <f>SUM(I4:$I$109)</f>
        <v>3044810.4483636157</v>
      </c>
      <c r="K4" s="26">
        <f>SUM(J4:$J$109)</f>
        <v>77856145.865881622</v>
      </c>
      <c r="M4" s="32"/>
      <c r="N4" s="10"/>
    </row>
    <row r="5" spans="1:237" x14ac:dyDescent="0.25">
      <c r="A5" s="15">
        <v>1</v>
      </c>
      <c r="B5" s="24">
        <f>D6/D5</f>
        <v>0.99975030409533538</v>
      </c>
      <c r="C5" s="16">
        <f>E5/D5</f>
        <v>2.4969590466464883E-4</v>
      </c>
      <c r="D5" s="41">
        <v>99771.043723604002</v>
      </c>
      <c r="E5" s="26">
        <f>D5-D6</f>
        <v>24.912421021901537</v>
      </c>
      <c r="F5" s="26">
        <f t="shared" si="0"/>
        <v>23.482346141862134</v>
      </c>
      <c r="G5" s="26">
        <f>SUM(F5:$F$109)</f>
        <v>11093.912886112163</v>
      </c>
      <c r="H5" s="26">
        <f>SUM(G5:$G$109)</f>
        <v>765839.51387279923</v>
      </c>
      <c r="I5" s="26">
        <f t="shared" si="1"/>
        <v>96865.090993790291</v>
      </c>
      <c r="J5" s="26">
        <f>SUM(I5:$I$109)</f>
        <v>2944810.4483636161</v>
      </c>
      <c r="K5" s="26">
        <f>SUM(J5:$J$109)</f>
        <v>74811335.417518005</v>
      </c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</row>
    <row r="6" spans="1:237" x14ac:dyDescent="0.25">
      <c r="A6" s="15">
        <v>2</v>
      </c>
      <c r="B6" s="24">
        <f t="shared" ref="B6:B68" si="2">D7/D6</f>
        <v>0.99987685967940809</v>
      </c>
      <c r="C6" s="16">
        <f t="shared" ref="C6:C69" si="3">E6/D6</f>
        <v>1.2314032059192078E-4</v>
      </c>
      <c r="D6" s="41">
        <v>99746.1313025821</v>
      </c>
      <c r="E6" s="26">
        <f t="shared" ref="E6:E69" si="4">D6-D7</f>
        <v>12.282770586403785</v>
      </c>
      <c r="F6" s="26">
        <f t="shared" si="0"/>
        <v>11.240475055895741</v>
      </c>
      <c r="G6" s="26">
        <f>SUM(F6:$F$109)</f>
        <v>11070.430539970301</v>
      </c>
      <c r="H6" s="26">
        <f>SUM(G6:$G$109)</f>
        <v>754745.600986687</v>
      </c>
      <c r="I6" s="26">
        <f t="shared" si="1"/>
        <v>94020.295317732205</v>
      </c>
      <c r="J6" s="26">
        <f>SUM(I6:$I$109)</f>
        <v>2847945.3573698257</v>
      </c>
      <c r="K6" s="26">
        <f>SUM(J6:$J$109)</f>
        <v>71866524.969154403</v>
      </c>
    </row>
    <row r="7" spans="1:237" x14ac:dyDescent="0.25">
      <c r="A7" s="15">
        <v>3</v>
      </c>
      <c r="B7" s="24">
        <f t="shared" si="2"/>
        <v>0.99988759391680759</v>
      </c>
      <c r="C7" s="16">
        <f t="shared" si="3"/>
        <v>1.124060831924578E-4</v>
      </c>
      <c r="D7" s="41">
        <v>99733.848531995696</v>
      </c>
      <c r="E7" s="26">
        <f t="shared" si="4"/>
        <v>11.210691275191493</v>
      </c>
      <c r="F7" s="26">
        <f t="shared" si="0"/>
        <v>9.9605539961890592</v>
      </c>
      <c r="G7" s="26">
        <f>SUM(F7:$F$109)</f>
        <v>11059.190064914405</v>
      </c>
      <c r="H7" s="26">
        <f>SUM(G7:$G$109)</f>
        <v>743675.17044671683</v>
      </c>
      <c r="I7" s="26">
        <f t="shared" si="1"/>
        <v>91270.59963924723</v>
      </c>
      <c r="J7" s="26">
        <f>SUM(I7:$I$109)</f>
        <v>2753925.062052093</v>
      </c>
      <c r="K7" s="26">
        <f>SUM(J7:$J$109)</f>
        <v>69018579.611784548</v>
      </c>
    </row>
    <row r="8" spans="1:237" x14ac:dyDescent="0.25">
      <c r="A8" s="15">
        <v>4</v>
      </c>
      <c r="B8" s="24">
        <f t="shared" si="2"/>
        <v>0.99989513163167421</v>
      </c>
      <c r="C8" s="16">
        <f t="shared" si="3"/>
        <v>1.0486836832580433E-4</v>
      </c>
      <c r="D8" s="41">
        <v>99722.637840720505</v>
      </c>
      <c r="E8" s="26">
        <f t="shared" si="4"/>
        <v>10.457750315501471</v>
      </c>
      <c r="F8" s="26">
        <f t="shared" si="0"/>
        <v>9.0209472870478322</v>
      </c>
      <c r="G8" s="26">
        <f>SUM(F8:$F$109)</f>
        <v>11049.229510918216</v>
      </c>
      <c r="H8" s="26">
        <f>SUM(G8:$G$109)</f>
        <v>732615.98038180242</v>
      </c>
      <c r="I8" s="26">
        <f t="shared" si="1"/>
        <v>88602.272105467127</v>
      </c>
      <c r="J8" s="26">
        <f>SUM(I8:$I$109)</f>
        <v>2662654.4624128463</v>
      </c>
      <c r="K8" s="26">
        <f>SUM(J8:$J$109)</f>
        <v>66264654.549732469</v>
      </c>
    </row>
    <row r="9" spans="1:237" x14ac:dyDescent="0.25">
      <c r="A9" s="15">
        <v>5</v>
      </c>
      <c r="B9" s="24">
        <f t="shared" si="2"/>
        <v>0.99990431680838643</v>
      </c>
      <c r="C9" s="16">
        <f t="shared" si="3"/>
        <v>9.5683191613567514E-5</v>
      </c>
      <c r="D9" s="41">
        <v>99712.180090405003</v>
      </c>
      <c r="E9" s="26">
        <f t="shared" si="4"/>
        <v>9.5407796337967739</v>
      </c>
      <c r="F9" s="26">
        <f t="shared" si="0"/>
        <v>7.9902527397928393</v>
      </c>
      <c r="G9" s="26">
        <f>SUM(F9:$F$109)</f>
        <v>11040.208563631168</v>
      </c>
      <c r="H9" s="26">
        <f>SUM(G9:$G$109)</f>
        <v>721566.75087088416</v>
      </c>
      <c r="I9" s="26">
        <f t="shared" si="1"/>
        <v>86012.602456079097</v>
      </c>
      <c r="J9" s="26">
        <f>SUM(I9:$I$109)</f>
        <v>2574052.1903073783</v>
      </c>
      <c r="K9" s="26">
        <f>SUM(J9:$J$109)</f>
        <v>63602000.087319627</v>
      </c>
    </row>
    <row r="10" spans="1:237" x14ac:dyDescent="0.25">
      <c r="A10" s="15">
        <v>6</v>
      </c>
      <c r="B10" s="24">
        <f t="shared" si="2"/>
        <v>0.99991317107942923</v>
      </c>
      <c r="C10" s="16">
        <f t="shared" si="3"/>
        <v>8.6828920570752605E-5</v>
      </c>
      <c r="D10" s="41">
        <v>99702.639310771207</v>
      </c>
      <c r="E10" s="26">
        <f t="shared" si="4"/>
        <v>8.6570725494093494</v>
      </c>
      <c r="F10" s="26">
        <f t="shared" si="0"/>
        <v>7.0389922030083083</v>
      </c>
      <c r="G10" s="26">
        <f>SUM(F10:$F$109)</f>
        <v>11032.218310891374</v>
      </c>
      <c r="H10" s="26">
        <f>SUM(G10:$G$109)</f>
        <v>710526.54230725288</v>
      </c>
      <c r="I10" s="26">
        <f t="shared" si="1"/>
        <v>83499.390772579718</v>
      </c>
      <c r="J10" s="26">
        <f>SUM(I10:$I$109)</f>
        <v>2488039.5878512994</v>
      </c>
      <c r="K10" s="26">
        <f>SUM(J10:$J$109)</f>
        <v>61027947.897012249</v>
      </c>
    </row>
    <row r="11" spans="1:237" x14ac:dyDescent="0.25">
      <c r="A11" s="15">
        <v>7</v>
      </c>
      <c r="B11" s="24">
        <f t="shared" si="2"/>
        <v>0.99992012465564695</v>
      </c>
      <c r="C11" s="16">
        <f t="shared" si="3"/>
        <v>7.9875344353041013E-5</v>
      </c>
      <c r="D11" s="41">
        <v>99693.982238221797</v>
      </c>
      <c r="E11" s="26">
        <f t="shared" si="4"/>
        <v>7.9630911612039199</v>
      </c>
      <c r="F11" s="26">
        <f t="shared" si="0"/>
        <v>6.2861376963380549</v>
      </c>
      <c r="G11" s="26">
        <f>SUM(F11:$F$109)</f>
        <v>11025.179318688366</v>
      </c>
      <c r="H11" s="26">
        <f>SUM(G11:$G$109)</f>
        <v>699494.32399636158</v>
      </c>
      <c r="I11" s="26">
        <f t="shared" si="1"/>
        <v>81060.330689913229</v>
      </c>
      <c r="J11" s="26">
        <f>SUM(I11:$I$109)</f>
        <v>2404540.1970787197</v>
      </c>
      <c r="K11" s="26">
        <f>SUM(J11:$J$109)</f>
        <v>58539908.309160955</v>
      </c>
    </row>
    <row r="12" spans="1:237" x14ac:dyDescent="0.25">
      <c r="A12" s="15">
        <v>8</v>
      </c>
      <c r="B12" s="24">
        <f t="shared" si="2"/>
        <v>0.99992386611899509</v>
      </c>
      <c r="C12" s="16">
        <f t="shared" si="3"/>
        <v>7.6133881004895729E-5</v>
      </c>
      <c r="D12" s="41">
        <v>99686.019147060593</v>
      </c>
      <c r="E12" s="26">
        <f t="shared" si="4"/>
        <v>7.5894835195940686</v>
      </c>
      <c r="F12" s="26">
        <f t="shared" si="0"/>
        <v>5.8167071592630943</v>
      </c>
      <c r="G12" s="26">
        <f>SUM(F12:$F$109)</f>
        <v>11018.893180992029</v>
      </c>
      <c r="H12" s="26">
        <f>SUM(G12:$G$109)</f>
        <v>688469.14467767335</v>
      </c>
      <c r="I12" s="26">
        <f t="shared" si="1"/>
        <v>78693.064046685424</v>
      </c>
      <c r="J12" s="26">
        <f>SUM(I12:$I$109)</f>
        <v>2323479.8663888066</v>
      </c>
      <c r="K12" s="26">
        <f>SUM(J12:$J$109)</f>
        <v>56135368.112082243</v>
      </c>
    </row>
    <row r="13" spans="1:237" x14ac:dyDescent="0.25">
      <c r="A13" s="15">
        <v>9</v>
      </c>
      <c r="B13" s="24">
        <f t="shared" si="2"/>
        <v>0.99992319782753769</v>
      </c>
      <c r="C13" s="16">
        <f t="shared" si="3"/>
        <v>7.6802172462338641E-5</v>
      </c>
      <c r="D13" s="41">
        <v>99678.429663540999</v>
      </c>
      <c r="E13" s="26">
        <f t="shared" si="4"/>
        <v>7.6555199457943672</v>
      </c>
      <c r="F13" s="26">
        <f t="shared" si="0"/>
        <v>5.6964258070360954</v>
      </c>
      <c r="G13" s="26">
        <f>SUM(F13:$F$109)</f>
        <v>11013.076473832765</v>
      </c>
      <c r="H13" s="26">
        <f>SUM(G13:$G$109)</f>
        <v>677450.25149668125</v>
      </c>
      <c r="I13" s="26">
        <f t="shared" si="1"/>
        <v>76395.216347875132</v>
      </c>
      <c r="J13" s="26">
        <f>SUM(I13:$I$109)</f>
        <v>2244786.8023421206</v>
      </c>
      <c r="K13" s="26">
        <f>SUM(J13:$J$109)</f>
        <v>53811888.24569343</v>
      </c>
    </row>
    <row r="14" spans="1:237" x14ac:dyDescent="0.25">
      <c r="A14" s="15">
        <v>10</v>
      </c>
      <c r="B14" s="24">
        <f t="shared" si="2"/>
        <v>0.99991738665433616</v>
      </c>
      <c r="C14" s="16">
        <f t="shared" si="3"/>
        <v>8.261334566385861E-5</v>
      </c>
      <c r="D14" s="41">
        <v>99670.774143595205</v>
      </c>
      <c r="E14" s="26">
        <f t="shared" si="4"/>
        <v>8.2341361169092124</v>
      </c>
      <c r="F14" s="26">
        <f t="shared" si="0"/>
        <v>5.9485151252655282</v>
      </c>
      <c r="G14" s="26">
        <f>SUM(F14:$F$109)</f>
        <v>11007.380048025729</v>
      </c>
      <c r="H14" s="26">
        <f>SUM(G14:$G$109)</f>
        <v>666437.17502284853</v>
      </c>
      <c r="I14" s="26">
        <f t="shared" si="1"/>
        <v>74164.416533295036</v>
      </c>
      <c r="J14" s="26">
        <f>SUM(I14:$I$109)</f>
        <v>2168391.585994245</v>
      </c>
      <c r="K14" s="26">
        <f>SUM(J14:$J$109)</f>
        <v>51567101.443351306</v>
      </c>
    </row>
    <row r="15" spans="1:237" x14ac:dyDescent="0.25">
      <c r="A15" s="15">
        <v>11</v>
      </c>
      <c r="B15" s="24">
        <f t="shared" si="2"/>
        <v>0.99990560468482159</v>
      </c>
      <c r="C15" s="16">
        <f t="shared" si="3"/>
        <v>9.4395315178436132E-5</v>
      </c>
      <c r="D15" s="41">
        <v>99662.540007478296</v>
      </c>
      <c r="E15" s="26">
        <f t="shared" si="4"/>
        <v>9.4076768754894147</v>
      </c>
      <c r="F15" s="26">
        <f t="shared" si="0"/>
        <v>6.5983552798249683</v>
      </c>
      <c r="G15" s="26">
        <f>SUM(F15:$F$109)</f>
        <v>11001.431532900464</v>
      </c>
      <c r="H15" s="26">
        <f>SUM(G15:$G$109)</f>
        <v>655429.79497482278</v>
      </c>
      <c r="I15" s="26">
        <f t="shared" si="1"/>
        <v>71998.339381277678</v>
      </c>
      <c r="J15" s="26">
        <f>SUM(I15:$I$109)</f>
        <v>2094227.1694609495</v>
      </c>
      <c r="K15" s="26">
        <f>SUM(J15:$J$109)</f>
        <v>49398709.857357062</v>
      </c>
    </row>
    <row r="16" spans="1:237" x14ac:dyDescent="0.25">
      <c r="A16" s="15">
        <v>12</v>
      </c>
      <c r="B16" s="24">
        <f t="shared" si="2"/>
        <v>0.99988601621473239</v>
      </c>
      <c r="C16" s="16">
        <f t="shared" si="3"/>
        <v>1.1398378526756543E-4</v>
      </c>
      <c r="D16" s="41">
        <v>99653.132330602806</v>
      </c>
      <c r="E16" s="26">
        <f t="shared" si="4"/>
        <v>11.358841236811713</v>
      </c>
      <c r="F16" s="26">
        <f t="shared" si="0"/>
        <v>7.7348181609767002</v>
      </c>
      <c r="G16" s="26">
        <f>SUM(F16:$F$109)</f>
        <v>10994.833177620638</v>
      </c>
      <c r="H16" s="26">
        <f>SUM(G16:$G$109)</f>
        <v>644428.36344192224</v>
      </c>
      <c r="I16" s="26">
        <f t="shared" si="1"/>
        <v>69894.702014892682</v>
      </c>
      <c r="J16" s="26">
        <f>SUM(I16:$I$109)</f>
        <v>2022228.8300796719</v>
      </c>
      <c r="K16" s="26">
        <f>SUM(J16:$J$109)</f>
        <v>47304482.68789611</v>
      </c>
    </row>
    <row r="17" spans="1:14" x14ac:dyDescent="0.25">
      <c r="A17" s="15">
        <v>13</v>
      </c>
      <c r="B17" s="24">
        <f t="shared" si="2"/>
        <v>0.99985660529887777</v>
      </c>
      <c r="C17" s="16">
        <f t="shared" si="3"/>
        <v>1.4339470112218272E-4</v>
      </c>
      <c r="D17" s="41">
        <v>99641.773489365994</v>
      </c>
      <c r="E17" s="26">
        <f t="shared" si="4"/>
        <v>14.288102328791865</v>
      </c>
      <c r="F17" s="26">
        <f t="shared" si="0"/>
        <v>9.4461188609227804</v>
      </c>
      <c r="G17" s="26">
        <f>SUM(F17:$F$109)</f>
        <v>10987.098359459662</v>
      </c>
      <c r="H17" s="26">
        <f>SUM(G17:$G$109)</f>
        <v>633433.53026430169</v>
      </c>
      <c r="I17" s="26">
        <f t="shared" si="1"/>
        <v>67851.199176880458</v>
      </c>
      <c r="J17" s="26">
        <f>SUM(I17:$I$109)</f>
        <v>1952334.1280647791</v>
      </c>
      <c r="K17" s="26">
        <f>SUM(J17:$J$109)</f>
        <v>45282253.857816435</v>
      </c>
    </row>
    <row r="18" spans="1:14" x14ac:dyDescent="0.25">
      <c r="A18" s="15">
        <v>14</v>
      </c>
      <c r="B18" s="24">
        <f t="shared" si="2"/>
        <v>0.9998156363201014</v>
      </c>
      <c r="C18" s="16">
        <f t="shared" si="3"/>
        <v>1.8436367989859619E-4</v>
      </c>
      <c r="D18" s="41">
        <v>99627.485387037203</v>
      </c>
      <c r="E18" s="26">
        <f t="shared" si="4"/>
        <v>18.367689824997797</v>
      </c>
      <c r="F18" s="26">
        <f t="shared" si="0"/>
        <v>11.789521160251962</v>
      </c>
      <c r="G18" s="26">
        <f>SUM(F18:$F$109)</f>
        <v>10977.65224059874</v>
      </c>
      <c r="H18" s="26">
        <f>SUM(G18:$G$109)</f>
        <v>622446.43190484203</v>
      </c>
      <c r="I18" s="26">
        <f t="shared" si="1"/>
        <v>65865.50453830458</v>
      </c>
      <c r="J18" s="26">
        <f>SUM(I18:$I$109)</f>
        <v>1884482.9288878986</v>
      </c>
      <c r="K18" s="26">
        <f>SUM(J18:$J$109)</f>
        <v>43329919.729751654</v>
      </c>
    </row>
    <row r="19" spans="1:14" x14ac:dyDescent="0.25">
      <c r="A19" s="15">
        <v>15</v>
      </c>
      <c r="B19" s="24">
        <f t="shared" si="2"/>
        <v>0.99976223673413311</v>
      </c>
      <c r="C19" s="16">
        <f t="shared" si="3"/>
        <v>2.3776326586683223E-4</v>
      </c>
      <c r="D19" s="41">
        <v>99609.117697212205</v>
      </c>
      <c r="E19" s="26">
        <f t="shared" si="4"/>
        <v>23.683389133802848</v>
      </c>
      <c r="F19" s="26">
        <f t="shared" si="0"/>
        <v>14.75870511687083</v>
      </c>
      <c r="G19" s="26">
        <f>SUM(F19:$F$109)</f>
        <v>10965.862719438488</v>
      </c>
      <c r="H19" s="26">
        <f>SUM(G19:$G$109)</f>
        <v>611468.77966424334</v>
      </c>
      <c r="I19" s="26">
        <f t="shared" si="1"/>
        <v>63935.302263601479</v>
      </c>
      <c r="J19" s="26">
        <f>SUM(I19:$I$109)</f>
        <v>1818617.4243495942</v>
      </c>
      <c r="K19" s="26">
        <f>SUM(J19:$J$109)</f>
        <v>41445436.80086375</v>
      </c>
    </row>
    <row r="20" spans="1:14" x14ac:dyDescent="0.25">
      <c r="A20" s="15">
        <v>16</v>
      </c>
      <c r="B20" s="24">
        <f t="shared" si="2"/>
        <v>0.99969718874724578</v>
      </c>
      <c r="C20" s="16">
        <f t="shared" si="3"/>
        <v>3.0281125275418227E-4</v>
      </c>
      <c r="D20" s="41">
        <v>99585.434308078402</v>
      </c>
      <c r="E20" s="26">
        <f t="shared" si="4"/>
        <v>30.155590118898544</v>
      </c>
      <c r="F20" s="26">
        <f t="shared" si="0"/>
        <v>18.244627956087694</v>
      </c>
      <c r="G20" s="26">
        <f>SUM(F20:$F$109)</f>
        <v>10951.104014321616</v>
      </c>
      <c r="H20" s="26">
        <f>SUM(G20:$G$109)</f>
        <v>600502.91694480483</v>
      </c>
      <c r="I20" s="26">
        <f t="shared" si="1"/>
        <v>62058.350288670961</v>
      </c>
      <c r="J20" s="26">
        <f>SUM(I20:$I$109)</f>
        <v>1754682.1220859927</v>
      </c>
      <c r="K20" s="26">
        <f>SUM(J20:$J$109)</f>
        <v>39626819.376514159</v>
      </c>
    </row>
    <row r="21" spans="1:14" x14ac:dyDescent="0.25">
      <c r="A21" s="15">
        <v>17</v>
      </c>
      <c r="B21" s="24">
        <f t="shared" si="2"/>
        <v>0.99962462795587392</v>
      </c>
      <c r="C21" s="16">
        <f t="shared" si="3"/>
        <v>3.7537204412610518E-4</v>
      </c>
      <c r="D21" s="41">
        <v>99555.278717959503</v>
      </c>
      <c r="E21" s="26">
        <f t="shared" si="4"/>
        <v>37.370268475904595</v>
      </c>
      <c r="F21" s="26">
        <f t="shared" si="0"/>
        <v>21.951094187919111</v>
      </c>
      <c r="G21" s="26">
        <f>SUM(F21:$F$109)</f>
        <v>10932.859386365528</v>
      </c>
      <c r="H21" s="26">
        <f>SUM(G21:$G$109)</f>
        <v>589551.81293048325</v>
      </c>
      <c r="I21" s="26">
        <f t="shared" si="1"/>
        <v>60232.580895025429</v>
      </c>
      <c r="J21" s="26">
        <f>SUM(I21:$I$109)</f>
        <v>1692623.771797322</v>
      </c>
      <c r="K21" s="26">
        <f>SUM(J21:$J$109)</f>
        <v>37872137.254428163</v>
      </c>
    </row>
    <row r="22" spans="1:14" x14ac:dyDescent="0.25">
      <c r="A22" s="15">
        <v>18</v>
      </c>
      <c r="B22" s="24">
        <f t="shared" si="2"/>
        <v>0.9995522007265073</v>
      </c>
      <c r="C22" s="16">
        <f t="shared" si="3"/>
        <v>4.4779927349272979E-4</v>
      </c>
      <c r="D22" s="41">
        <v>99517.908449483599</v>
      </c>
      <c r="E22" s="26">
        <f t="shared" si="4"/>
        <v>44.564047103194753</v>
      </c>
      <c r="F22" s="26">
        <f t="shared" si="0"/>
        <v>25.4142533611404</v>
      </c>
      <c r="G22" s="26">
        <f>SUM(F22:$F$109)</f>
        <v>10910.90829217761</v>
      </c>
      <c r="H22" s="26">
        <f>SUM(G22:$G$109)</f>
        <v>578618.95354411774</v>
      </c>
      <c r="I22" s="26">
        <f t="shared" si="1"/>
        <v>58456.282784477538</v>
      </c>
      <c r="J22" s="26">
        <f>SUM(I22:$I$109)</f>
        <v>1632391.1909022965</v>
      </c>
      <c r="K22" s="26">
        <f>SUM(J22:$J$109)</f>
        <v>36179513.482630849</v>
      </c>
    </row>
    <row r="23" spans="1:14" x14ac:dyDescent="0.25">
      <c r="A23" s="15">
        <v>19</v>
      </c>
      <c r="B23" s="24">
        <f t="shared" si="2"/>
        <v>0.99948609288430257</v>
      </c>
      <c r="C23" s="16">
        <f t="shared" si="3"/>
        <v>5.1390711569744237E-4</v>
      </c>
      <c r="D23" s="41">
        <v>99473.344402380404</v>
      </c>
      <c r="E23" s="26">
        <f t="shared" si="4"/>
        <v>51.120059510605643</v>
      </c>
      <c r="F23" s="26">
        <f t="shared" si="0"/>
        <v>28.303937503584894</v>
      </c>
      <c r="G23" s="26">
        <f>SUM(F23:$F$109)</f>
        <v>10885.494038816469</v>
      </c>
      <c r="H23" s="26">
        <f>SUM(G23:$G$109)</f>
        <v>567708.04525194026</v>
      </c>
      <c r="I23" s="26">
        <f t="shared" si="1"/>
        <v>56728.258352927733</v>
      </c>
      <c r="J23" s="26">
        <f>SUM(I23:$I$109)</f>
        <v>1573934.9081178189</v>
      </c>
      <c r="K23" s="26">
        <f>SUM(J23:$J$109)</f>
        <v>34547122.291728534</v>
      </c>
      <c r="M23" s="17" t="s">
        <v>22</v>
      </c>
      <c r="N23" s="17" t="s">
        <v>21</v>
      </c>
    </row>
    <row r="24" spans="1:14" x14ac:dyDescent="0.25">
      <c r="A24" s="15">
        <v>20</v>
      </c>
      <c r="B24" s="24">
        <f t="shared" si="2"/>
        <v>0.99943145292249291</v>
      </c>
      <c r="C24" s="16">
        <f t="shared" si="3"/>
        <v>5.6854707750713881E-4</v>
      </c>
      <c r="D24" s="41">
        <v>99422.224342869798</v>
      </c>
      <c r="E24" s="26">
        <f t="shared" si="4"/>
        <v>56.526215089397738</v>
      </c>
      <c r="F24" s="26">
        <f t="shared" si="0"/>
        <v>30.385625991185698</v>
      </c>
      <c r="G24" s="26">
        <f>SUM(F24:$F$109)</f>
        <v>10857.190101312885</v>
      </c>
      <c r="H24" s="26">
        <f>SUM(G24:$G$109)</f>
        <v>556822.55121312384</v>
      </c>
      <c r="I24" s="26">
        <f t="shared" si="1"/>
        <v>55047.675045921402</v>
      </c>
      <c r="J24" s="26">
        <f>SUM(I24:$I$109)</f>
        <v>1517206.6497648912</v>
      </c>
      <c r="K24" s="26">
        <f>SUM(J24:$J$109)</f>
        <v>32973187.383610707</v>
      </c>
      <c r="M24" s="35">
        <f>$I$69/I24</f>
        <v>0.22285016350015746</v>
      </c>
      <c r="N24" s="17">
        <f>(G24-$G$69)/I24</f>
        <v>6.0122309298416679E-2</v>
      </c>
    </row>
    <row r="25" spans="1:14" x14ac:dyDescent="0.25">
      <c r="A25" s="15">
        <v>21</v>
      </c>
      <c r="B25" s="24">
        <f t="shared" si="2"/>
        <v>0.99939076194666443</v>
      </c>
      <c r="C25" s="16">
        <f t="shared" si="3"/>
        <v>6.0923805333558054E-4</v>
      </c>
      <c r="D25" s="41">
        <v>99365.698127780401</v>
      </c>
      <c r="E25" s="26">
        <f t="shared" si="4"/>
        <v>60.537364495699876</v>
      </c>
      <c r="F25" s="26">
        <f t="shared" si="0"/>
        <v>31.593996553501437</v>
      </c>
      <c r="G25" s="26">
        <f>SUM(F25:$F$109)</f>
        <v>10826.804475321698</v>
      </c>
      <c r="H25" s="26">
        <f>SUM(G25:$G$109)</f>
        <v>545965.3611118109</v>
      </c>
      <c r="I25" s="26">
        <f t="shared" si="1"/>
        <v>53413.95907878688</v>
      </c>
      <c r="J25" s="26">
        <f>SUM(I25:$I$109)</f>
        <v>1462158.97471897</v>
      </c>
      <c r="K25" s="26">
        <f>SUM(J25:$J$109)</f>
        <v>31455980.733845819</v>
      </c>
      <c r="M25" s="35">
        <f t="shared" ref="M25:M64" si="5">$I$69/I25</f>
        <v>0.22966624447726175</v>
      </c>
      <c r="N25" s="17">
        <f t="shared" ref="N25:N64" si="6">(G25-$G$69)/I25</f>
        <v>6.1392335933038084E-2</v>
      </c>
    </row>
    <row r="26" spans="1:14" x14ac:dyDescent="0.25">
      <c r="A26" s="15">
        <v>22</v>
      </c>
      <c r="B26" s="24">
        <f t="shared" si="2"/>
        <v>0.99936087730272449</v>
      </c>
      <c r="C26" s="16">
        <f t="shared" si="3"/>
        <v>6.3912269727548182E-4</v>
      </c>
      <c r="D26" s="41">
        <v>99305.160763284701</v>
      </c>
      <c r="E26" s="26">
        <f t="shared" si="4"/>
        <v>63.468182200405863</v>
      </c>
      <c r="F26" s="26">
        <f t="shared" si="0"/>
        <v>32.158804208778058</v>
      </c>
      <c r="G26" s="26">
        <f>SUM(F26:$F$109)</f>
        <v>10795.210478768196</v>
      </c>
      <c r="H26" s="26">
        <f>SUM(G26:$G$109)</f>
        <v>535138.55663648923</v>
      </c>
      <c r="I26" s="26">
        <f t="shared" si="1"/>
        <v>51826.618701297841</v>
      </c>
      <c r="J26" s="26">
        <f>SUM(I26:$I$109)</f>
        <v>1408745.0156401834</v>
      </c>
      <c r="K26" s="26">
        <f>SUM(J26:$J$109)</f>
        <v>29993821.759126838</v>
      </c>
      <c r="M26" s="35">
        <f t="shared" si="5"/>
        <v>0.23670043872609275</v>
      </c>
      <c r="N26" s="17">
        <f t="shared" si="6"/>
        <v>6.2663044669043891E-2</v>
      </c>
    </row>
    <row r="27" spans="1:14" x14ac:dyDescent="0.25">
      <c r="A27" s="15">
        <v>23</v>
      </c>
      <c r="B27" s="24">
        <f t="shared" si="2"/>
        <v>0.99933607878169495</v>
      </c>
      <c r="C27" s="16">
        <f t="shared" si="3"/>
        <v>6.6392121830507024E-4</v>
      </c>
      <c r="D27" s="41">
        <v>99241.692581084295</v>
      </c>
      <c r="E27" s="26">
        <f t="shared" si="4"/>
        <v>65.888665445090737</v>
      </c>
      <c r="F27" s="26">
        <f t="shared" si="0"/>
        <v>32.412857374827396</v>
      </c>
      <c r="G27" s="26">
        <f>SUM(F27:$F$109)</f>
        <v>10763.05167455942</v>
      </c>
      <c r="H27" s="26">
        <f>SUM(G27:$G$109)</f>
        <v>524343.34615772101</v>
      </c>
      <c r="I27" s="26">
        <f t="shared" si="1"/>
        <v>50284.946731031836</v>
      </c>
      <c r="J27" s="26">
        <f>SUM(I27:$I$109)</f>
        <v>1356918.3969388856</v>
      </c>
      <c r="K27" s="26">
        <f>SUM(J27:$J$109)</f>
        <v>28585076.743486661</v>
      </c>
      <c r="M27" s="35">
        <f t="shared" si="5"/>
        <v>0.24395737058058128</v>
      </c>
      <c r="N27" s="17">
        <f t="shared" si="6"/>
        <v>6.394468180935417E-2</v>
      </c>
    </row>
    <row r="28" spans="1:14" x14ac:dyDescent="0.25">
      <c r="A28" s="15">
        <v>24</v>
      </c>
      <c r="B28" s="24">
        <f t="shared" si="2"/>
        <v>0.9993114463335524</v>
      </c>
      <c r="C28" s="16">
        <f t="shared" si="3"/>
        <v>6.885536664475952E-4</v>
      </c>
      <c r="D28" s="41">
        <v>99175.803915639204</v>
      </c>
      <c r="E28" s="26">
        <f t="shared" si="4"/>
        <v>68.287863409001147</v>
      </c>
      <c r="F28" s="26">
        <f t="shared" si="0"/>
        <v>32.614663877118431</v>
      </c>
      <c r="G28" s="26">
        <f>SUM(F28:$F$109)</f>
        <v>10730.638817184592</v>
      </c>
      <c r="H28" s="26">
        <f>SUM(G28:$G$109)</f>
        <v>513580.29448316171</v>
      </c>
      <c r="I28" s="26">
        <f t="shared" si="1"/>
        <v>48787.923774694915</v>
      </c>
      <c r="J28" s="26">
        <f>SUM(I28:$I$109)</f>
        <v>1306633.4502078537</v>
      </c>
      <c r="K28" s="26">
        <f>SUM(J28:$J$109)</f>
        <v>27228158.346547771</v>
      </c>
      <c r="M28" s="35">
        <f t="shared" si="5"/>
        <v>0.25144303006085106</v>
      </c>
      <c r="N28" s="17">
        <f t="shared" si="6"/>
        <v>6.5242416870223377E-2</v>
      </c>
    </row>
    <row r="29" spans="1:14" x14ac:dyDescent="0.25">
      <c r="A29" s="15">
        <v>25</v>
      </c>
      <c r="B29" s="24">
        <f t="shared" si="2"/>
        <v>0.99928458612705284</v>
      </c>
      <c r="C29" s="16">
        <f t="shared" si="3"/>
        <v>7.1541387294718841E-4</v>
      </c>
      <c r="D29" s="41">
        <v>99107.516052230203</v>
      </c>
      <c r="E29" s="26">
        <f t="shared" si="4"/>
        <v>70.902891897101654</v>
      </c>
      <c r="F29" s="26">
        <f t="shared" si="0"/>
        <v>32.877297132828282</v>
      </c>
      <c r="G29" s="26">
        <f>SUM(F29:$F$109)</f>
        <v>10698.024153307473</v>
      </c>
      <c r="H29" s="26">
        <f>SUM(G29:$G$109)</f>
        <v>502849.6556659771</v>
      </c>
      <c r="I29" s="26">
        <f t="shared" si="1"/>
        <v>47334.301622234452</v>
      </c>
      <c r="J29" s="26">
        <f>SUM(I29:$I$109)</f>
        <v>1257845.5264331584</v>
      </c>
      <c r="K29" s="26">
        <f>SUM(J29:$J$109)</f>
        <v>25921524.896339919</v>
      </c>
      <c r="M29" s="35">
        <f t="shared" si="5"/>
        <v>0.2591647698151468</v>
      </c>
      <c r="N29" s="17">
        <f t="shared" si="6"/>
        <v>6.6556963751301046E-2</v>
      </c>
    </row>
    <row r="30" spans="1:14" x14ac:dyDescent="0.25">
      <c r="A30" s="15">
        <v>26</v>
      </c>
      <c r="B30" s="24">
        <f t="shared" si="2"/>
        <v>0.99925311163760866</v>
      </c>
      <c r="C30" s="16">
        <f t="shared" si="3"/>
        <v>7.4688836239132379E-4</v>
      </c>
      <c r="D30" s="41">
        <v>99036.613160333101</v>
      </c>
      <c r="E30" s="26">
        <f t="shared" si="4"/>
        <v>73.969293820104213</v>
      </c>
      <c r="F30" s="26">
        <f t="shared" si="0"/>
        <v>33.300166540516365</v>
      </c>
      <c r="G30" s="26">
        <f>SUM(F30:$F$109)</f>
        <v>10665.146856174644</v>
      </c>
      <c r="H30" s="26">
        <f>SUM(G30:$G$109)</f>
        <v>492151.63151266961</v>
      </c>
      <c r="I30" s="26">
        <f t="shared" si="1"/>
        <v>45922.755345813239</v>
      </c>
      <c r="J30" s="26">
        <f>SUM(I30:$I$109)</f>
        <v>1210511.2248109241</v>
      </c>
      <c r="K30" s="26">
        <f>SUM(J30:$J$109)</f>
        <v>24663679.369906757</v>
      </c>
      <c r="M30" s="35">
        <f t="shared" si="5"/>
        <v>0.26713082200555582</v>
      </c>
      <c r="N30" s="17">
        <f t="shared" si="6"/>
        <v>6.7886825967980721E-2</v>
      </c>
    </row>
    <row r="31" spans="1:14" x14ac:dyDescent="0.25">
      <c r="A31" s="15">
        <v>27</v>
      </c>
      <c r="B31" s="24">
        <f t="shared" si="2"/>
        <v>0.99921683721081223</v>
      </c>
      <c r="C31" s="16">
        <f t="shared" si="3"/>
        <v>7.8316278918777688E-4</v>
      </c>
      <c r="D31" s="41">
        <v>98962.643866512997</v>
      </c>
      <c r="E31" s="26">
        <f t="shared" si="4"/>
        <v>77.503860195894958</v>
      </c>
      <c r="F31" s="26">
        <f t="shared" si="0"/>
        <v>33.875135572596335</v>
      </c>
      <c r="G31" s="26">
        <f>SUM(F31:$F$109)</f>
        <v>10631.846689634129</v>
      </c>
      <c r="H31" s="26">
        <f>SUM(G31:$G$109)</f>
        <v>481486.48465649498</v>
      </c>
      <c r="I31" s="26">
        <f t="shared" si="1"/>
        <v>44551.899198326704</v>
      </c>
      <c r="J31" s="26">
        <f>SUM(I31:$I$109)</f>
        <v>1164588.4694651107</v>
      </c>
      <c r="K31" s="26">
        <f>SUM(J31:$J$109)</f>
        <v>23453168.145095829</v>
      </c>
      <c r="M31" s="35">
        <f t="shared" si="5"/>
        <v>0.27535040267706173</v>
      </c>
      <c r="N31" s="17">
        <f t="shared" si="6"/>
        <v>6.9228248157526442E-2</v>
      </c>
    </row>
    <row r="32" spans="1:14" x14ac:dyDescent="0.25">
      <c r="A32" s="15">
        <v>28</v>
      </c>
      <c r="B32" s="24">
        <f t="shared" si="2"/>
        <v>0.99917822168568293</v>
      </c>
      <c r="C32" s="16">
        <f t="shared" si="3"/>
        <v>8.2177831431706641E-4</v>
      </c>
      <c r="D32" s="41">
        <v>98885.140006317102</v>
      </c>
      <c r="E32" s="26">
        <f t="shared" si="4"/>
        <v>81.261663665398373</v>
      </c>
      <c r="F32" s="26">
        <f t="shared" si="0"/>
        <v>34.483091370970335</v>
      </c>
      <c r="G32" s="26">
        <f>SUM(F32:$F$109)</f>
        <v>10597.971554061533</v>
      </c>
      <c r="H32" s="26">
        <f>SUM(G32:$G$109)</f>
        <v>470854.6379668609</v>
      </c>
      <c r="I32" s="26">
        <f t="shared" si="1"/>
        <v>43220.395930764018</v>
      </c>
      <c r="J32" s="26">
        <f>SUM(I32:$I$109)</f>
        <v>1120036.5702667842</v>
      </c>
      <c r="K32" s="26">
        <f>SUM(J32:$J$109)</f>
        <v>22288579.675630722</v>
      </c>
      <c r="M32" s="35">
        <f t="shared" si="5"/>
        <v>0.28383320235979775</v>
      </c>
      <c r="N32" s="17">
        <f t="shared" si="6"/>
        <v>7.0577206254768002E-2</v>
      </c>
    </row>
    <row r="33" spans="1:14" x14ac:dyDescent="0.25">
      <c r="A33" s="15">
        <v>29</v>
      </c>
      <c r="B33" s="24">
        <f t="shared" si="2"/>
        <v>0.99914009682431137</v>
      </c>
      <c r="C33" s="16">
        <f t="shared" si="3"/>
        <v>8.5990317568866454E-4</v>
      </c>
      <c r="D33" s="41">
        <v>98803.878342651704</v>
      </c>
      <c r="E33" s="26">
        <f t="shared" si="4"/>
        <v>84.961768757202663</v>
      </c>
      <c r="F33" s="26">
        <f t="shared" si="0"/>
        <v>35.003123793019725</v>
      </c>
      <c r="G33" s="26">
        <f>SUM(F33:$F$109)</f>
        <v>10563.488462690562</v>
      </c>
      <c r="H33" s="26">
        <f>SUM(G33:$G$109)</f>
        <v>460256.66641279933</v>
      </c>
      <c r="I33" s="26">
        <f t="shared" si="1"/>
        <v>41927.066355972733</v>
      </c>
      <c r="J33" s="26">
        <f>SUM(I33:$I$109)</f>
        <v>1076816.1743360204</v>
      </c>
      <c r="K33" s="26">
        <f>SUM(J33:$J$109)</f>
        <v>21168543.105363932</v>
      </c>
      <c r="M33" s="35">
        <f t="shared" si="5"/>
        <v>0.29258864143113533</v>
      </c>
      <c r="N33" s="17">
        <f t="shared" si="6"/>
        <v>7.1931856167601102E-2</v>
      </c>
    </row>
    <row r="34" spans="1:14" x14ac:dyDescent="0.25">
      <c r="A34" s="15">
        <v>30</v>
      </c>
      <c r="B34" s="24">
        <f t="shared" si="2"/>
        <v>0.99910262137931305</v>
      </c>
      <c r="C34" s="16">
        <f t="shared" si="3"/>
        <v>8.9737862068699973E-4</v>
      </c>
      <c r="D34" s="41">
        <v>98718.916573894501</v>
      </c>
      <c r="E34" s="26">
        <f t="shared" si="4"/>
        <v>88.588245190796442</v>
      </c>
      <c r="F34" s="26">
        <f t="shared" si="0"/>
        <v>35.434159288695952</v>
      </c>
      <c r="G34" s="26">
        <f>SUM(F34:$F$109)</f>
        <v>10528.485338897543</v>
      </c>
      <c r="H34" s="26">
        <f>SUM(G34:$G$109)</f>
        <v>449693.17795010877</v>
      </c>
      <c r="I34" s="26">
        <f t="shared" si="1"/>
        <v>40670.886542199922</v>
      </c>
      <c r="J34" s="26">
        <f>SUM(I34:$I$109)</f>
        <v>1034889.1079800484</v>
      </c>
      <c r="K34" s="26">
        <f>SUM(J34:$J$109)</f>
        <v>20091726.931027912</v>
      </c>
      <c r="M34" s="35">
        <f t="shared" si="5"/>
        <v>0.3016256695451805</v>
      </c>
      <c r="N34" s="17">
        <f t="shared" si="6"/>
        <v>7.3292933503215418E-2</v>
      </c>
    </row>
    <row r="35" spans="1:14" x14ac:dyDescent="0.25">
      <c r="A35" s="15">
        <v>31</v>
      </c>
      <c r="B35" s="24">
        <f t="shared" si="2"/>
        <v>0.99906380657679583</v>
      </c>
      <c r="C35" s="16">
        <f t="shared" si="3"/>
        <v>9.3619342320422144E-4</v>
      </c>
      <c r="D35" s="41">
        <v>98630.328328703705</v>
      </c>
      <c r="E35" s="26">
        <f t="shared" si="4"/>
        <v>92.337064709805418</v>
      </c>
      <c r="F35" s="26">
        <f t="shared" si="0"/>
        <v>35.857901850318889</v>
      </c>
      <c r="G35" s="26">
        <f>SUM(F35:$F$109)</f>
        <v>10493.051179608847</v>
      </c>
      <c r="H35" s="26">
        <f>SUM(G35:$G$109)</f>
        <v>439164.69261121121</v>
      </c>
      <c r="I35" s="26">
        <f t="shared" si="1"/>
        <v>39450.863454497638</v>
      </c>
      <c r="J35" s="26">
        <f>SUM(I35:$I$109)</f>
        <v>994218.22143784852</v>
      </c>
      <c r="K35" s="26">
        <f>SUM(J35:$J$109)</f>
        <v>19056837.823047865</v>
      </c>
      <c r="M35" s="35">
        <f t="shared" si="5"/>
        <v>0.31095348263888423</v>
      </c>
      <c r="N35" s="17">
        <f t="shared" si="6"/>
        <v>7.4661342380068552E-2</v>
      </c>
    </row>
    <row r="36" spans="1:14" x14ac:dyDescent="0.25">
      <c r="A36" s="15">
        <v>32</v>
      </c>
      <c r="B36" s="24">
        <f t="shared" si="2"/>
        <v>0.99902125136766062</v>
      </c>
      <c r="C36" s="16">
        <f t="shared" si="3"/>
        <v>9.7874863233932846E-4</v>
      </c>
      <c r="D36" s="41">
        <v>98537.991263993899</v>
      </c>
      <c r="E36" s="26">
        <f t="shared" si="4"/>
        <v>96.443924183098716</v>
      </c>
      <c r="F36" s="26">
        <f t="shared" ref="F36:F67" si="7">E36*$N$3^(A36+1)</f>
        <v>36.361890755140685</v>
      </c>
      <c r="G36" s="26">
        <f>SUM(F36:$F$109)</f>
        <v>10457.193277758528</v>
      </c>
      <c r="H36" s="26">
        <f>SUM(G36:$G$109)</f>
        <v>428671.64143160236</v>
      </c>
      <c r="I36" s="26">
        <f t="shared" ref="I36:I67" si="8">D36*$N$3^A36</f>
        <v>38265.951277273598</v>
      </c>
      <c r="J36" s="26">
        <f>SUM(I36:$I$109)</f>
        <v>954767.35798335087</v>
      </c>
      <c r="K36" s="26">
        <f>SUM(J36:$J$109)</f>
        <v>18062619.601610012</v>
      </c>
      <c r="M36" s="35">
        <f t="shared" si="5"/>
        <v>0.32058221407846726</v>
      </c>
      <c r="N36" s="17">
        <f t="shared" si="6"/>
        <v>7.603617379409805E-2</v>
      </c>
    </row>
    <row r="37" spans="1:14" x14ac:dyDescent="0.25">
      <c r="A37" s="15">
        <v>33</v>
      </c>
      <c r="B37" s="24">
        <f t="shared" si="2"/>
        <v>0.99897205897116703</v>
      </c>
      <c r="C37" s="16">
        <f t="shared" si="3"/>
        <v>1.0279410288330155E-3</v>
      </c>
      <c r="D37" s="41">
        <v>98441.547339810801</v>
      </c>
      <c r="E37" s="26">
        <f t="shared" si="4"/>
        <v>101.19210545239912</v>
      </c>
      <c r="F37" s="26">
        <f t="shared" si="7"/>
        <v>37.04085409506996</v>
      </c>
      <c r="G37" s="26">
        <f>SUM(F37:$F$109)</f>
        <v>10420.831387003387</v>
      </c>
      <c r="H37" s="26">
        <f>SUM(G37:$G$109)</f>
        <v>418214.44815384387</v>
      </c>
      <c r="I37" s="26">
        <f t="shared" si="8"/>
        <v>37115.047116306603</v>
      </c>
      <c r="J37" s="26">
        <f>SUM(I37:$I$109)</f>
        <v>916501.4067060774</v>
      </c>
      <c r="K37" s="26">
        <f>SUM(J37:$J$109)</f>
        <v>17107852.243626669</v>
      </c>
      <c r="M37" s="35">
        <f t="shared" si="5"/>
        <v>0.33052317961082184</v>
      </c>
      <c r="N37" s="17">
        <f t="shared" si="6"/>
        <v>7.741427949576167E-2</v>
      </c>
    </row>
    <row r="38" spans="1:14" x14ac:dyDescent="0.25">
      <c r="A38" s="15">
        <v>34</v>
      </c>
      <c r="B38" s="24">
        <f t="shared" si="2"/>
        <v>0.99891271799506121</v>
      </c>
      <c r="C38" s="16">
        <f t="shared" si="3"/>
        <v>1.0872820049387872E-3</v>
      </c>
      <c r="D38" s="41">
        <v>98340.355234358402</v>
      </c>
      <c r="E38" s="26">
        <f t="shared" si="4"/>
        <v>106.92369860560575</v>
      </c>
      <c r="F38" s="26">
        <f t="shared" si="7"/>
        <v>37.998907316700077</v>
      </c>
      <c r="G38" s="26">
        <f>SUM(F38:$F$109)</f>
        <v>10383.790532908315</v>
      </c>
      <c r="H38" s="26">
        <f>SUM(G38:$G$109)</f>
        <v>407793.61676684051</v>
      </c>
      <c r="I38" s="26">
        <f t="shared" si="8"/>
        <v>35996.9854724162</v>
      </c>
      <c r="J38" s="26">
        <f>SUM(I38:$I$109)</f>
        <v>879386.35958977055</v>
      </c>
      <c r="K38" s="26">
        <f>SUM(J38:$J$109)</f>
        <v>16191350.836920589</v>
      </c>
      <c r="M38" s="35">
        <f t="shared" si="5"/>
        <v>0.34078918618580945</v>
      </c>
      <c r="N38" s="17">
        <f t="shared" si="6"/>
        <v>7.8789758076780389E-2</v>
      </c>
    </row>
    <row r="39" spans="1:14" x14ac:dyDescent="0.25">
      <c r="A39" s="15">
        <v>35</v>
      </c>
      <c r="B39" s="24">
        <f t="shared" si="2"/>
        <v>0.99883953584890484</v>
      </c>
      <c r="C39" s="16">
        <f t="shared" si="3"/>
        <v>1.1604641510951433E-3</v>
      </c>
      <c r="D39" s="41">
        <v>98233.431535752796</v>
      </c>
      <c r="E39" s="26">
        <f t="shared" si="4"/>
        <v>113.99637573630025</v>
      </c>
      <c r="F39" s="26">
        <f t="shared" si="7"/>
        <v>39.332445967968894</v>
      </c>
      <c r="G39" s="26">
        <f>SUM(F39:$F$109)</f>
        <v>10345.791625591615</v>
      </c>
      <c r="H39" s="26">
        <f>SUM(G39:$G$109)</f>
        <v>397409.82623393217</v>
      </c>
      <c r="I39" s="26">
        <f t="shared" si="8"/>
        <v>34910.530677553397</v>
      </c>
      <c r="J39" s="26">
        <f>SUM(I39:$I$109)</f>
        <v>843389.37411735451</v>
      </c>
      <c r="K39" s="26">
        <f>SUM(J39:$J$109)</f>
        <v>15311964.477330821</v>
      </c>
      <c r="M39" s="35">
        <f t="shared" si="5"/>
        <v>0.35139492715230319</v>
      </c>
      <c r="N39" s="17">
        <f t="shared" si="6"/>
        <v>8.0153318074523583E-2</v>
      </c>
    </row>
    <row r="40" spans="1:14" x14ac:dyDescent="0.25">
      <c r="A40" s="15">
        <v>36</v>
      </c>
      <c r="B40" s="24">
        <f t="shared" si="2"/>
        <v>0.99875078904841019</v>
      </c>
      <c r="C40" s="16">
        <f t="shared" si="3"/>
        <v>1.249210951589767E-3</v>
      </c>
      <c r="D40" s="41">
        <v>98119.435160016496</v>
      </c>
      <c r="E40" s="26">
        <f t="shared" si="4"/>
        <v>122.57187296569464</v>
      </c>
      <c r="F40" s="26">
        <f t="shared" si="7"/>
        <v>41.059485993294885</v>
      </c>
      <c r="G40" s="26">
        <f>SUM(F40:$F$109)</f>
        <v>10306.459179623645</v>
      </c>
      <c r="H40" s="26">
        <f>SUM(G40:$G$109)</f>
        <v>387064.03460834053</v>
      </c>
      <c r="I40" s="26">
        <f t="shared" si="8"/>
        <v>33854.3866584528</v>
      </c>
      <c r="J40" s="26">
        <f>SUM(I40:$I$109)</f>
        <v>808478.84343980113</v>
      </c>
      <c r="K40" s="26">
        <f>SUM(J40:$J$109)</f>
        <v>14468575.103213467</v>
      </c>
      <c r="M40" s="35">
        <f t="shared" si="5"/>
        <v>0.3623572775974126</v>
      </c>
      <c r="N40" s="17">
        <f t="shared" si="6"/>
        <v>8.149202203583697E-2</v>
      </c>
    </row>
    <row r="41" spans="1:14" x14ac:dyDescent="0.25">
      <c r="A41" s="15">
        <v>37</v>
      </c>
      <c r="B41" s="24">
        <f t="shared" si="2"/>
        <v>0.99864518837927185</v>
      </c>
      <c r="C41" s="16">
        <f t="shared" si="3"/>
        <v>1.3548116207281573E-3</v>
      </c>
      <c r="D41" s="41">
        <v>97996.863287050801</v>
      </c>
      <c r="E41" s="26">
        <f t="shared" si="4"/>
        <v>132.76728917620494</v>
      </c>
      <c r="F41" s="26">
        <f t="shared" si="7"/>
        <v>43.179394620292541</v>
      </c>
      <c r="G41" s="26">
        <f>SUM(F41:$F$109)</f>
        <v>10265.399693630352</v>
      </c>
      <c r="H41" s="26">
        <f>SUM(G41:$G$109)</f>
        <v>376757.5754287169</v>
      </c>
      <c r="I41" s="26">
        <f t="shared" si="8"/>
        <v>32827.277075611368</v>
      </c>
      <c r="J41" s="26">
        <f>SUM(I41:$I$109)</f>
        <v>774624.45678134833</v>
      </c>
      <c r="K41" s="26">
        <f>SUM(J41:$J$109)</f>
        <v>13660096.259773666</v>
      </c>
      <c r="M41" s="35">
        <f t="shared" si="5"/>
        <v>0.37369481958651479</v>
      </c>
      <c r="N41" s="17">
        <f t="shared" si="6"/>
        <v>8.2790995163173203E-2</v>
      </c>
    </row>
    <row r="42" spans="1:14" x14ac:dyDescent="0.25">
      <c r="A42" s="15">
        <v>38</v>
      </c>
      <c r="B42" s="24">
        <f t="shared" si="2"/>
        <v>0.99852277672413348</v>
      </c>
      <c r="C42" s="16">
        <f t="shared" si="3"/>
        <v>1.4772232758665242E-3</v>
      </c>
      <c r="D42" s="41">
        <v>97864.095997874596</v>
      </c>
      <c r="E42" s="26">
        <f t="shared" si="4"/>
        <v>144.56712047969631</v>
      </c>
      <c r="F42" s="26">
        <f t="shared" si="7"/>
        <v>45.647580926042636</v>
      </c>
      <c r="G42" s="26">
        <f>SUM(F42:$F$109)</f>
        <v>10222.22029901006</v>
      </c>
      <c r="H42" s="26">
        <f>SUM(G42:$G$109)</f>
        <v>366492.17573508655</v>
      </c>
      <c r="I42" s="26">
        <f t="shared" si="8"/>
        <v>31827.963397235402</v>
      </c>
      <c r="J42" s="26">
        <f>SUM(I42:$I$109)</f>
        <v>741797.17970573693</v>
      </c>
      <c r="K42" s="26">
        <f>SUM(J42:$J$109)</f>
        <v>12885471.802992318</v>
      </c>
      <c r="M42" s="35">
        <f t="shared" si="5"/>
        <v>0.38542784629922866</v>
      </c>
      <c r="N42" s="17">
        <f t="shared" si="6"/>
        <v>8.403376331641485E-2</v>
      </c>
    </row>
    <row r="43" spans="1:14" x14ac:dyDescent="0.25">
      <c r="A43" s="15">
        <v>39</v>
      </c>
      <c r="B43" s="24">
        <f t="shared" si="2"/>
        <v>0.99838839849199756</v>
      </c>
      <c r="C43" s="16">
        <f t="shared" si="3"/>
        <v>1.6116015080024383E-3</v>
      </c>
      <c r="D43" s="41">
        <v>97719.5288773949</v>
      </c>
      <c r="E43" s="26">
        <f t="shared" si="4"/>
        <v>157.48494010009745</v>
      </c>
      <c r="F43" s="26">
        <f t="shared" si="7"/>
        <v>48.278085706538029</v>
      </c>
      <c r="G43" s="26">
        <f>SUM(F43:$F$109)</f>
        <v>10176.572718084017</v>
      </c>
      <c r="H43" s="26">
        <f>SUM(G43:$G$109)</f>
        <v>356269.95543607645</v>
      </c>
      <c r="I43" s="26">
        <f t="shared" si="8"/>
        <v>30855.28775619571</v>
      </c>
      <c r="J43" s="26">
        <f>SUM(I43:$I$109)</f>
        <v>709969.21630850143</v>
      </c>
      <c r="K43" s="26">
        <f>SUM(J43:$J$109)</f>
        <v>12143674.623286581</v>
      </c>
      <c r="M43" s="35">
        <f t="shared" si="5"/>
        <v>0.39757799315366438</v>
      </c>
      <c r="N43" s="17">
        <f t="shared" si="6"/>
        <v>8.5203417411424287E-2</v>
      </c>
    </row>
    <row r="44" spans="1:14" x14ac:dyDescent="0.25">
      <c r="A44" s="15">
        <v>40</v>
      </c>
      <c r="B44" s="24">
        <f t="shared" si="2"/>
        <v>0.99824992812912938</v>
      </c>
      <c r="C44" s="16">
        <f t="shared" si="3"/>
        <v>1.7500718708706386E-3</v>
      </c>
      <c r="D44" s="41">
        <v>97562.043937294802</v>
      </c>
      <c r="E44" s="26">
        <f t="shared" si="4"/>
        <v>170.74058875930496</v>
      </c>
      <c r="F44" s="26">
        <f t="shared" si="7"/>
        <v>50.817180079526437</v>
      </c>
      <c r="G44" s="26">
        <f>SUM(F44:$F$109)</f>
        <v>10128.294632377478</v>
      </c>
      <c r="H44" s="26">
        <f>SUM(G44:$G$109)</f>
        <v>346093.38271799241</v>
      </c>
      <c r="I44" s="26">
        <f t="shared" si="8"/>
        <v>29908.311968852398</v>
      </c>
      <c r="J44" s="26">
        <f>SUM(I44:$I$109)</f>
        <v>679113.92855230568</v>
      </c>
      <c r="K44" s="26">
        <f>SUM(J44:$J$109)</f>
        <v>11433705.40697808</v>
      </c>
      <c r="M44" s="35">
        <f t="shared" si="5"/>
        <v>0.41016635766882537</v>
      </c>
      <c r="N44" s="17">
        <f t="shared" si="6"/>
        <v>8.6286978650678969E-2</v>
      </c>
    </row>
    <row r="45" spans="1:14" x14ac:dyDescent="0.25">
      <c r="A45" s="15">
        <v>41</v>
      </c>
      <c r="B45" s="24">
        <f t="shared" si="2"/>
        <v>0.99811380091680058</v>
      </c>
      <c r="C45" s="16">
        <f t="shared" si="3"/>
        <v>1.8861990831994082E-3</v>
      </c>
      <c r="D45" s="41">
        <v>97391.303348535497</v>
      </c>
      <c r="E45" s="26">
        <f t="shared" si="4"/>
        <v>183.6993870876031</v>
      </c>
      <c r="F45" s="26">
        <f t="shared" si="7"/>
        <v>53.08163234768611</v>
      </c>
      <c r="G45" s="26">
        <f>SUM(F45:$F$109)</f>
        <v>10077.477452297951</v>
      </c>
      <c r="H45" s="26">
        <f>SUM(G45:$G$109)</f>
        <v>335965.08808561496</v>
      </c>
      <c r="I45" s="26">
        <f t="shared" si="8"/>
        <v>28986.378906184942</v>
      </c>
      <c r="J45" s="26">
        <f>SUM(I45:$I$109)</f>
        <v>649205.61658345349</v>
      </c>
      <c r="K45" s="26">
        <f>SUM(J45:$J$109)</f>
        <v>10754591.478425775</v>
      </c>
      <c r="M45" s="35">
        <f t="shared" si="5"/>
        <v>0.42321199981518148</v>
      </c>
      <c r="N45" s="17">
        <f t="shared" si="6"/>
        <v>8.7278259365983657E-2</v>
      </c>
    </row>
    <row r="46" spans="1:14" x14ac:dyDescent="0.25">
      <c r="A46" s="15">
        <v>42</v>
      </c>
      <c r="B46" s="24">
        <f t="shared" si="2"/>
        <v>0.99798014467936513</v>
      </c>
      <c r="C46" s="16">
        <f t="shared" si="3"/>
        <v>2.0198553206348412E-3</v>
      </c>
      <c r="D46" s="41">
        <v>97207.603961447894</v>
      </c>
      <c r="E46" s="26">
        <f t="shared" si="4"/>
        <v>196.34529606769502</v>
      </c>
      <c r="F46" s="26">
        <f t="shared" si="7"/>
        <v>55.083285819157283</v>
      </c>
      <c r="G46" s="26">
        <f>SUM(F46:$F$109)</f>
        <v>10024.395819950265</v>
      </c>
      <c r="H46" s="26">
        <f>SUM(G46:$G$109)</f>
        <v>325887.61063331703</v>
      </c>
      <c r="I46" s="26">
        <f t="shared" si="8"/>
        <v>28089.033810550311</v>
      </c>
      <c r="J46" s="26">
        <f>SUM(I46:$I$109)</f>
        <v>620219.23767726857</v>
      </c>
      <c r="K46" s="26">
        <f>SUM(J46:$J$109)</f>
        <v>10105385.861842321</v>
      </c>
      <c r="M46" s="35">
        <f t="shared" si="5"/>
        <v>0.43673212354066315</v>
      </c>
      <c r="N46" s="17">
        <f t="shared" si="6"/>
        <v>8.8176726925249679E-2</v>
      </c>
    </row>
    <row r="47" spans="1:14" x14ac:dyDescent="0.25">
      <c r="A47" s="15">
        <v>43</v>
      </c>
      <c r="B47" s="24">
        <f t="shared" si="2"/>
        <v>0.99784765801775832</v>
      </c>
      <c r="C47" s="16">
        <f t="shared" si="3"/>
        <v>2.1523419822416364E-3</v>
      </c>
      <c r="D47" s="41">
        <v>97011.258665380199</v>
      </c>
      <c r="E47" s="26">
        <f t="shared" si="4"/>
        <v>208.80140477560053</v>
      </c>
      <c r="F47" s="26">
        <f t="shared" si="7"/>
        <v>56.871610802531976</v>
      </c>
      <c r="G47" s="26">
        <f>SUM(F47:$F$109)</f>
        <v>9969.3125341311079</v>
      </c>
      <c r="H47" s="26">
        <f>SUM(G47:$G$109)</f>
        <v>315863.21481336671</v>
      </c>
      <c r="I47" s="26">
        <f t="shared" si="8"/>
        <v>27215.823326365611</v>
      </c>
      <c r="J47" s="26">
        <f>SUM(I47:$I$109)</f>
        <v>592130.2038667181</v>
      </c>
      <c r="K47" s="26">
        <f>SUM(J47:$J$109)</f>
        <v>9485166.6241650544</v>
      </c>
      <c r="M47" s="35">
        <f t="shared" si="5"/>
        <v>0.45074452597592252</v>
      </c>
      <c r="N47" s="17">
        <f t="shared" si="6"/>
        <v>8.8981903984575811E-2</v>
      </c>
    </row>
    <row r="48" spans="1:14" x14ac:dyDescent="0.25">
      <c r="A48" s="15">
        <v>44</v>
      </c>
      <c r="B48" s="24">
        <f t="shared" si="2"/>
        <v>0.99771116177250418</v>
      </c>
      <c r="C48" s="16">
        <f t="shared" si="3"/>
        <v>2.2888382274958204E-3</v>
      </c>
      <c r="D48" s="41">
        <v>96802.457260604599</v>
      </c>
      <c r="E48" s="26">
        <f t="shared" si="4"/>
        <v>221.56516469360213</v>
      </c>
      <c r="F48" s="26">
        <f t="shared" si="7"/>
        <v>58.59038722574045</v>
      </c>
      <c r="G48" s="26">
        <f>SUM(F48:$F$109)</f>
        <v>9912.4409233285769</v>
      </c>
      <c r="H48" s="26">
        <f>SUM(G48:$G$109)</f>
        <v>305893.90227923554</v>
      </c>
      <c r="I48" s="26">
        <f t="shared" si="8"/>
        <v>26366.25783227088</v>
      </c>
      <c r="J48" s="26">
        <f>SUM(I48:$I$109)</f>
        <v>564914.38054035243</v>
      </c>
      <c r="K48" s="26">
        <f>SUM(J48:$J$109)</f>
        <v>8893036.4202983361</v>
      </c>
      <c r="M48" s="35">
        <f t="shared" si="5"/>
        <v>0.46526827820338257</v>
      </c>
      <c r="N48" s="17">
        <f t="shared" si="6"/>
        <v>8.9692067123415237E-2</v>
      </c>
    </row>
    <row r="49" spans="1:14" x14ac:dyDescent="0.25">
      <c r="A49" s="15">
        <v>45</v>
      </c>
      <c r="B49" s="24">
        <f t="shared" si="2"/>
        <v>0.99756015298474277</v>
      </c>
      <c r="C49" s="16">
        <f t="shared" si="3"/>
        <v>2.439847015257244E-3</v>
      </c>
      <c r="D49" s="41">
        <v>96580.892095910996</v>
      </c>
      <c r="E49" s="26">
        <f t="shared" si="4"/>
        <v>235.6426013110904</v>
      </c>
      <c r="F49" s="26">
        <f t="shared" si="7"/>
        <v>60.498063292234605</v>
      </c>
      <c r="G49" s="26">
        <f>SUM(F49:$F$109)</f>
        <v>9853.8505361028365</v>
      </c>
      <c r="H49" s="26">
        <f>SUM(G49:$G$109)</f>
        <v>295981.46135590703</v>
      </c>
      <c r="I49" s="26">
        <f t="shared" si="8"/>
        <v>25539.71818779453</v>
      </c>
      <c r="J49" s="26">
        <f>SUM(I49:$I$109)</f>
        <v>538548.12270808173</v>
      </c>
      <c r="K49" s="26">
        <f>SUM(J49:$J$109)</f>
        <v>8328122.0397579819</v>
      </c>
      <c r="M49" s="35">
        <f t="shared" si="5"/>
        <v>0.48032571440626637</v>
      </c>
      <c r="N49" s="17">
        <f t="shared" si="6"/>
        <v>9.0300674545490248E-2</v>
      </c>
    </row>
    <row r="50" spans="1:14" x14ac:dyDescent="0.25">
      <c r="A50" s="15">
        <v>46</v>
      </c>
      <c r="B50" s="24">
        <f t="shared" si="2"/>
        <v>0.99738156967475033</v>
      </c>
      <c r="C50" s="16">
        <f t="shared" si="3"/>
        <v>2.6184303252496368E-3</v>
      </c>
      <c r="D50" s="41">
        <v>96345.249494599906</v>
      </c>
      <c r="E50" s="26">
        <f t="shared" si="4"/>
        <v>252.27332297040266</v>
      </c>
      <c r="F50" s="26">
        <f t="shared" si="7"/>
        <v>62.88133692035192</v>
      </c>
      <c r="G50" s="26">
        <f>SUM(F50:$F$109)</f>
        <v>9793.3524728106022</v>
      </c>
      <c r="H50" s="26">
        <f>SUM(G50:$G$109)</f>
        <v>286127.61081980425</v>
      </c>
      <c r="I50" s="26">
        <f t="shared" si="8"/>
        <v>24735.344837479159</v>
      </c>
      <c r="J50" s="26">
        <f>SUM(I50:$I$109)</f>
        <v>513008.40452028683</v>
      </c>
      <c r="K50" s="26">
        <f>SUM(J50:$J$109)</f>
        <v>7789573.9170499006</v>
      </c>
      <c r="M50" s="35">
        <f t="shared" si="5"/>
        <v>0.49594551702790501</v>
      </c>
      <c r="N50" s="17">
        <f t="shared" si="6"/>
        <v>9.0791364807033287E-2</v>
      </c>
    </row>
    <row r="51" spans="1:14" x14ac:dyDescent="0.25">
      <c r="A51" s="15">
        <v>47</v>
      </c>
      <c r="B51" s="24">
        <f t="shared" si="2"/>
        <v>0.99716607380675226</v>
      </c>
      <c r="C51" s="16">
        <f t="shared" si="3"/>
        <v>2.8339261932477065E-3</v>
      </c>
      <c r="D51" s="41">
        <v>96092.976171629503</v>
      </c>
      <c r="E51" s="26">
        <f t="shared" si="4"/>
        <v>272.32040215990855</v>
      </c>
      <c r="F51" s="26">
        <f t="shared" si="7"/>
        <v>65.901210796633649</v>
      </c>
      <c r="G51" s="26">
        <f>SUM(F51:$F$109)</f>
        <v>9730.4711358902496</v>
      </c>
      <c r="H51" s="26">
        <f>SUM(G51:$G$109)</f>
        <v>276334.25834699359</v>
      </c>
      <c r="I51" s="26">
        <f t="shared" si="8"/>
        <v>23952.016563544847</v>
      </c>
      <c r="J51" s="26">
        <f>SUM(I51:$I$109)</f>
        <v>488273.05968280765</v>
      </c>
      <c r="K51" s="26">
        <f>SUM(J51:$J$109)</f>
        <v>7276565.5125296144</v>
      </c>
      <c r="M51" s="35">
        <f t="shared" si="5"/>
        <v>0.51216495077738777</v>
      </c>
      <c r="N51" s="17">
        <f t="shared" si="6"/>
        <v>9.1135306877222877E-2</v>
      </c>
    </row>
    <row r="52" spans="1:14" x14ac:dyDescent="0.25">
      <c r="A52" s="15">
        <v>48</v>
      </c>
      <c r="B52" s="24">
        <f t="shared" si="2"/>
        <v>0.99690771814814072</v>
      </c>
      <c r="C52" s="16">
        <f t="shared" si="3"/>
        <v>3.0922818518593215E-3</v>
      </c>
      <c r="D52" s="41">
        <v>95820.655769469595</v>
      </c>
      <c r="E52" s="26">
        <f t="shared" si="4"/>
        <v>296.30447486919002</v>
      </c>
      <c r="F52" s="26">
        <f t="shared" si="7"/>
        <v>69.616822945778821</v>
      </c>
      <c r="G52" s="26">
        <f>SUM(F52:$F$109)</f>
        <v>9664.5699250936159</v>
      </c>
      <c r="H52" s="26">
        <f>SUM(G52:$G$109)</f>
        <v>266603.78721110325</v>
      </c>
      <c r="I52" s="26">
        <f t="shared" si="8"/>
        <v>23188.483802353701</v>
      </c>
      <c r="J52" s="26">
        <f>SUM(I52:$I$109)</f>
        <v>464321.04311926285</v>
      </c>
      <c r="K52" s="26">
        <f>SUM(J52:$J$109)</f>
        <v>6788292.4528468074</v>
      </c>
      <c r="M52" s="35">
        <f t="shared" si="5"/>
        <v>0.52902912880582331</v>
      </c>
      <c r="N52" s="17">
        <f t="shared" si="6"/>
        <v>9.1294160803884555E-2</v>
      </c>
    </row>
    <row r="53" spans="1:14" x14ac:dyDescent="0.25">
      <c r="A53" s="15">
        <v>49</v>
      </c>
      <c r="B53" s="24">
        <f t="shared" si="2"/>
        <v>0.9965997349457022</v>
      </c>
      <c r="C53" s="16">
        <f t="shared" si="3"/>
        <v>3.4002650542978123E-3</v>
      </c>
      <c r="D53" s="41">
        <v>95524.351294600405</v>
      </c>
      <c r="E53" s="26">
        <f t="shared" si="4"/>
        <v>324.80811354149773</v>
      </c>
      <c r="F53" s="26">
        <f t="shared" si="7"/>
        <v>74.0910302719698</v>
      </c>
      <c r="G53" s="26">
        <f>SUM(F53:$F$109)</f>
        <v>9594.953102147836</v>
      </c>
      <c r="H53" s="26">
        <f>SUM(G53:$G$109)</f>
        <v>256939.21728600969</v>
      </c>
      <c r="I53" s="26">
        <f t="shared" si="8"/>
        <v>22443.474247300535</v>
      </c>
      <c r="J53" s="26">
        <f>SUM(I53:$I$109)</f>
        <v>441132.55931690912</v>
      </c>
      <c r="K53" s="26">
        <f>SUM(J53:$J$109)</f>
        <v>6323971.4097275445</v>
      </c>
      <c r="M53" s="35">
        <f t="shared" si="5"/>
        <v>0.54659021366812777</v>
      </c>
      <c r="N53" s="17">
        <f t="shared" si="6"/>
        <v>9.1222790355233174E-2</v>
      </c>
    </row>
    <row r="54" spans="1:14" x14ac:dyDescent="0.25">
      <c r="A54" s="15">
        <v>50</v>
      </c>
      <c r="B54" s="24">
        <f t="shared" si="2"/>
        <v>0.99623767890656778</v>
      </c>
      <c r="C54" s="16">
        <f t="shared" si="3"/>
        <v>3.7623210934321976E-3</v>
      </c>
      <c r="D54" s="41">
        <v>95199.543181058907</v>
      </c>
      <c r="E54" s="26">
        <f t="shared" si="4"/>
        <v>358.17124939520727</v>
      </c>
      <c r="F54" s="26">
        <f t="shared" si="7"/>
        <v>79.321745402124577</v>
      </c>
      <c r="G54" s="26">
        <f>SUM(F54:$F$109)</f>
        <v>9520.8620718758666</v>
      </c>
      <c r="H54" s="26">
        <f>SUM(G54:$G$109)</f>
        <v>247344.26418386187</v>
      </c>
      <c r="I54" s="26">
        <f t="shared" si="8"/>
        <v>21715.689792349905</v>
      </c>
      <c r="J54" s="26">
        <f>SUM(I54:$I$109)</f>
        <v>418689.08506960853</v>
      </c>
      <c r="K54" s="26">
        <f>SUM(J54:$J$109)</f>
        <v>5882838.8504106356</v>
      </c>
      <c r="M54" s="35">
        <f t="shared" si="5"/>
        <v>0.56490875959228004</v>
      </c>
      <c r="N54" s="17">
        <f t="shared" si="6"/>
        <v>9.0868184925341502E-2</v>
      </c>
    </row>
    <row r="55" spans="1:14" x14ac:dyDescent="0.25">
      <c r="A55" s="15">
        <v>51</v>
      </c>
      <c r="B55" s="24">
        <f t="shared" si="2"/>
        <v>0.99581918902444067</v>
      </c>
      <c r="C55" s="16">
        <f t="shared" si="3"/>
        <v>4.180810975559294E-3</v>
      </c>
      <c r="D55" s="41">
        <v>94841.3719316637</v>
      </c>
      <c r="E55" s="26">
        <f t="shared" si="4"/>
        <v>396.51384870900074</v>
      </c>
      <c r="F55" s="26">
        <f t="shared" si="7"/>
        <v>85.255552950519714</v>
      </c>
      <c r="G55" s="26">
        <f>SUM(F55:$F$109)</f>
        <v>9441.5403264737415</v>
      </c>
      <c r="H55" s="26">
        <f>SUM(G55:$G$109)</f>
        <v>237823.40211198601</v>
      </c>
      <c r="I55" s="26">
        <f t="shared" si="8"/>
        <v>21003.872227753123</v>
      </c>
      <c r="J55" s="26">
        <f>SUM(I55:$I$109)</f>
        <v>396973.39527725865</v>
      </c>
      <c r="K55" s="26">
        <f>SUM(J55:$J$109)</f>
        <v>5464149.7653410258</v>
      </c>
      <c r="M55" s="35">
        <f t="shared" si="5"/>
        <v>0.58405341887758278</v>
      </c>
      <c r="N55" s="17">
        <f t="shared" si="6"/>
        <v>9.017116224540471E-2</v>
      </c>
    </row>
    <row r="56" spans="1:14" x14ac:dyDescent="0.25">
      <c r="A56" s="15">
        <v>52</v>
      </c>
      <c r="B56" s="24">
        <f t="shared" si="2"/>
        <v>0.99534284685043239</v>
      </c>
      <c r="C56" s="16">
        <f t="shared" si="3"/>
        <v>4.6571531495676558E-3</v>
      </c>
      <c r="D56" s="41">
        <v>94444.858082954699</v>
      </c>
      <c r="E56" s="26">
        <f t="shared" si="4"/>
        <v>439.84416828150279</v>
      </c>
      <c r="F56" s="26">
        <f t="shared" si="7"/>
        <v>91.817598347296823</v>
      </c>
      <c r="G56" s="26">
        <f>SUM(F56:$F$109)</f>
        <v>9356.2847735232226</v>
      </c>
      <c r="H56" s="26">
        <f>SUM(G56:$G$109)</f>
        <v>228381.86178551227</v>
      </c>
      <c r="I56" s="26">
        <f t="shared" si="8"/>
        <v>20306.853406033097</v>
      </c>
      <c r="J56" s="26">
        <f>SUM(I56:$I$109)</f>
        <v>375969.52304950549</v>
      </c>
      <c r="K56" s="26">
        <f>SUM(J56:$J$109)</f>
        <v>5067176.3700637668</v>
      </c>
      <c r="M56" s="35">
        <f t="shared" si="5"/>
        <v>0.60410065208047081</v>
      </c>
      <c r="N56" s="17">
        <f t="shared" si="6"/>
        <v>8.9067862032362083E-2</v>
      </c>
    </row>
    <row r="57" spans="1:14" ht="16.5" customHeight="1" x14ac:dyDescent="0.25">
      <c r="A57" s="15">
        <v>53</v>
      </c>
      <c r="B57" s="24">
        <f t="shared" si="2"/>
        <v>0.99480666618802871</v>
      </c>
      <c r="C57" s="16">
        <f t="shared" si="3"/>
        <v>5.1933338119712459E-3</v>
      </c>
      <c r="D57" s="41">
        <v>94005.013914673196</v>
      </c>
      <c r="E57" s="26">
        <f t="shared" si="4"/>
        <v>488.19941725789977</v>
      </c>
      <c r="F57" s="26">
        <f t="shared" si="7"/>
        <v>98.943466667096999</v>
      </c>
      <c r="G57" s="26">
        <f>SUM(F57:$F$109)</f>
        <v>9264.4671751759251</v>
      </c>
      <c r="H57" s="26">
        <f>SUM(G57:$G$109)</f>
        <v>219025.57701198905</v>
      </c>
      <c r="I57" s="26">
        <f t="shared" si="8"/>
        <v>19623.574057995516</v>
      </c>
      <c r="J57" s="26">
        <f>SUM(I57:$I$109)</f>
        <v>355662.66964347241</v>
      </c>
      <c r="K57" s="26">
        <f>SUM(J57:$J$109)</f>
        <v>4691206.8470142605</v>
      </c>
      <c r="M57" s="35">
        <f t="shared" si="5"/>
        <v>0.62513502117565811</v>
      </c>
      <c r="N57" s="17">
        <f t="shared" si="6"/>
        <v>8.7490200004271462E-2</v>
      </c>
    </row>
    <row r="58" spans="1:14" ht="12.75" customHeight="1" x14ac:dyDescent="0.25">
      <c r="A58" s="15">
        <v>54</v>
      </c>
      <c r="B58" s="24">
        <f t="shared" si="2"/>
        <v>0.99420949102101142</v>
      </c>
      <c r="C58" s="16">
        <f t="shared" si="3"/>
        <v>5.7905089789886148E-3</v>
      </c>
      <c r="D58" s="41">
        <v>93516.814497415297</v>
      </c>
      <c r="E58" s="26">
        <f t="shared" si="4"/>
        <v>541.50995403369598</v>
      </c>
      <c r="F58" s="26">
        <f t="shared" si="7"/>
        <v>106.55138161896367</v>
      </c>
      <c r="G58" s="26">
        <f>SUM(F58:$F$109)</f>
        <v>9165.5237085088283</v>
      </c>
      <c r="H58" s="26">
        <f>SUM(G58:$G$109)</f>
        <v>209761.10983681312</v>
      </c>
      <c r="I58" s="26">
        <f t="shared" si="8"/>
        <v>18953.070181872241</v>
      </c>
      <c r="J58" s="26">
        <f>SUM(I58:$I$109)</f>
        <v>336039.0955854769</v>
      </c>
      <c r="K58" s="26">
        <f>SUM(J58:$J$109)</f>
        <v>4335544.1773707885</v>
      </c>
      <c r="M58" s="35">
        <f t="shared" si="5"/>
        <v>0.64725045950709992</v>
      </c>
      <c r="N58" s="17">
        <f t="shared" si="6"/>
        <v>8.5364900617159012E-2</v>
      </c>
    </row>
    <row r="59" spans="1:14" x14ac:dyDescent="0.25">
      <c r="A59" s="15">
        <v>55</v>
      </c>
      <c r="B59" s="24">
        <f t="shared" si="2"/>
        <v>0.99355213963430067</v>
      </c>
      <c r="C59" s="16">
        <f t="shared" si="3"/>
        <v>6.4478603656993238E-3</v>
      </c>
      <c r="D59" s="41">
        <v>92975.304543381601</v>
      </c>
      <c r="E59" s="26">
        <f t="shared" si="4"/>
        <v>599.4917811540945</v>
      </c>
      <c r="F59" s="26">
        <f t="shared" si="7"/>
        <v>114.52456475694855</v>
      </c>
      <c r="G59" s="26">
        <f>SUM(F59:$F$109)</f>
        <v>9058.9723268898651</v>
      </c>
      <c r="H59" s="26">
        <f>SUM(G59:$G$109)</f>
        <v>200595.58612830431</v>
      </c>
      <c r="I59" s="26">
        <f t="shared" si="8"/>
        <v>18294.487629907482</v>
      </c>
      <c r="J59" s="26">
        <f>SUM(I59:$I$109)</f>
        <v>317086.02540360467</v>
      </c>
      <c r="K59" s="26">
        <f>SUM(J59:$J$109)</f>
        <v>3999505.0817853133</v>
      </c>
      <c r="M59" s="35">
        <f t="shared" si="5"/>
        <v>0.67055080374225051</v>
      </c>
      <c r="N59" s="17">
        <f t="shared" si="6"/>
        <v>8.2613714110026909E-2</v>
      </c>
    </row>
    <row r="60" spans="1:14" x14ac:dyDescent="0.25">
      <c r="A60" s="15">
        <v>56</v>
      </c>
      <c r="B60" s="24">
        <f t="shared" si="2"/>
        <v>0.99283790613893752</v>
      </c>
      <c r="C60" s="16">
        <f t="shared" si="3"/>
        <v>7.1620938610624735E-3</v>
      </c>
      <c r="D60" s="41">
        <v>92375.812762227506</v>
      </c>
      <c r="E60" s="26">
        <f t="shared" si="4"/>
        <v>661.60424149500614</v>
      </c>
      <c r="F60" s="26">
        <f t="shared" si="7"/>
        <v>122.70901573455701</v>
      </c>
      <c r="G60" s="26">
        <f>SUM(F60:$F$109)</f>
        <v>8944.447762132917</v>
      </c>
      <c r="H60" s="26">
        <f>SUM(G60:$G$109)</f>
        <v>191536.61380141447</v>
      </c>
      <c r="I60" s="26">
        <f t="shared" si="8"/>
        <v>17647.11391088138</v>
      </c>
      <c r="J60" s="26">
        <f>SUM(I60:$I$109)</f>
        <v>298791.53777369711</v>
      </c>
      <c r="K60" s="26">
        <f>SUM(J60:$J$109)</f>
        <v>3682419.0563817085</v>
      </c>
      <c r="M60" s="35">
        <f t="shared" si="5"/>
        <v>0.69514955511920484</v>
      </c>
      <c r="N60" s="17">
        <f t="shared" si="6"/>
        <v>7.9154643254631035E-2</v>
      </c>
    </row>
    <row r="61" spans="1:14" x14ac:dyDescent="0.25">
      <c r="A61" s="15">
        <v>57</v>
      </c>
      <c r="B61" s="24">
        <f t="shared" si="2"/>
        <v>0.99207330443252462</v>
      </c>
      <c r="C61" s="16">
        <f t="shared" si="3"/>
        <v>7.9266955674753559E-3</v>
      </c>
      <c r="D61" s="41">
        <v>91714.2085207325</v>
      </c>
      <c r="E61" s="26">
        <f t="shared" si="4"/>
        <v>726.99061015580082</v>
      </c>
      <c r="F61" s="26">
        <f t="shared" si="7"/>
        <v>130.90907936155187</v>
      </c>
      <c r="G61" s="26">
        <f>SUM(F61:$F$109)</f>
        <v>8821.7387463983596</v>
      </c>
      <c r="H61" s="26">
        <f>SUM(G61:$G$109)</f>
        <v>182592.16603928155</v>
      </c>
      <c r="I61" s="26">
        <f t="shared" si="8"/>
        <v>17010.411286092029</v>
      </c>
      <c r="J61" s="26">
        <f>SUM(I61:$I$109)</f>
        <v>281144.42386281572</v>
      </c>
      <c r="K61" s="26">
        <f>SUM(J61:$J$109)</f>
        <v>3383627.5186080113</v>
      </c>
      <c r="M61" s="35">
        <f t="shared" si="5"/>
        <v>0.72116912271939726</v>
      </c>
      <c r="N61" s="17">
        <f t="shared" si="6"/>
        <v>7.4903655703895469E-2</v>
      </c>
    </row>
    <row r="62" spans="1:14" x14ac:dyDescent="0.25">
      <c r="A62" s="15">
        <v>58</v>
      </c>
      <c r="B62" s="24">
        <f t="shared" si="2"/>
        <v>0.9912633731512952</v>
      </c>
      <c r="C62" s="16">
        <f t="shared" si="3"/>
        <v>8.7366268487048052E-3</v>
      </c>
      <c r="D62" s="41">
        <v>90987.217910576699</v>
      </c>
      <c r="E62" s="26">
        <f t="shared" si="4"/>
        <v>794.92137088649906</v>
      </c>
      <c r="F62" s="26">
        <f t="shared" si="7"/>
        <v>138.97219441867168</v>
      </c>
      <c r="G62" s="26">
        <f>SUM(F62:$F$109)</f>
        <v>8690.8296670368072</v>
      </c>
      <c r="H62" s="26">
        <f>SUM(G62:$G$109)</f>
        <v>173770.42729288319</v>
      </c>
      <c r="I62" s="26">
        <f t="shared" si="8"/>
        <v>16384.053334320026</v>
      </c>
      <c r="J62" s="26">
        <f>SUM(I62:$I$109)</f>
        <v>264134.01257672376</v>
      </c>
      <c r="K62" s="26">
        <f>SUM(J62:$J$109)</f>
        <v>3102483.0947451955</v>
      </c>
      <c r="M62" s="35">
        <f t="shared" si="5"/>
        <v>0.74873922429136464</v>
      </c>
      <c r="N62" s="17">
        <f t="shared" si="6"/>
        <v>6.9777172209198574E-2</v>
      </c>
    </row>
    <row r="63" spans="1:14" x14ac:dyDescent="0.25">
      <c r="A63" s="15">
        <v>59</v>
      </c>
      <c r="B63" s="24">
        <f t="shared" si="2"/>
        <v>0.99040354880418402</v>
      </c>
      <c r="C63" s="16">
        <f t="shared" si="3"/>
        <v>9.5964511958159492E-3</v>
      </c>
      <c r="D63" s="41">
        <v>90192.2965396902</v>
      </c>
      <c r="E63" s="26">
        <f t="shared" si="4"/>
        <v>865.52597198169678</v>
      </c>
      <c r="F63" s="26">
        <f t="shared" si="7"/>
        <v>146.90839771391657</v>
      </c>
      <c r="G63" s="26">
        <f>SUM(F63:$F$109)</f>
        <v>8551.8574726181341</v>
      </c>
      <c r="H63" s="26">
        <f>SUM(G63:$G$109)</f>
        <v>165079.59762584636</v>
      </c>
      <c r="I63" s="26">
        <f t="shared" si="8"/>
        <v>15767.875702979414</v>
      </c>
      <c r="J63" s="26">
        <f>SUM(I63:$I$109)</f>
        <v>247749.95924240377</v>
      </c>
      <c r="K63" s="26">
        <f>SUM(J63:$J$109)</f>
        <v>2838349.0821684725</v>
      </c>
      <c r="M63" s="35">
        <f t="shared" si="5"/>
        <v>0.77799848345894451</v>
      </c>
      <c r="N63" s="17">
        <f t="shared" si="6"/>
        <v>6.3690298902160283E-2</v>
      </c>
    </row>
    <row r="64" spans="1:14" x14ac:dyDescent="0.25">
      <c r="A64" s="15">
        <v>60</v>
      </c>
      <c r="B64" s="24">
        <f t="shared" si="2"/>
        <v>0.9894857630901287</v>
      </c>
      <c r="C64" s="16">
        <f t="shared" si="3"/>
        <v>1.0514236909871263E-2</v>
      </c>
      <c r="D64" s="41">
        <v>89326.770567708503</v>
      </c>
      <c r="E64" s="26">
        <f t="shared" si="4"/>
        <v>939.20282814260281</v>
      </c>
      <c r="F64" s="26">
        <f t="shared" si="7"/>
        <v>154.77067783767211</v>
      </c>
      <c r="G64" s="26">
        <f>SUM(F64:$F$109)</f>
        <v>8404.9490749042197</v>
      </c>
      <c r="H64" s="26">
        <f>SUM(G64:$G$109)</f>
        <v>156527.74015322819</v>
      </c>
      <c r="I64" s="26">
        <f t="shared" si="8"/>
        <v>15161.708789644739</v>
      </c>
      <c r="J64" s="26">
        <f>SUM(I64:$I$109)</f>
        <v>231982.08353942438</v>
      </c>
      <c r="K64" s="26">
        <f>SUM(J64:$J$109)</f>
        <v>2590599.122926069</v>
      </c>
      <c r="M64" s="35">
        <f t="shared" si="5"/>
        <v>0.80910295498259366</v>
      </c>
      <c r="N64" s="17">
        <f t="shared" si="6"/>
        <v>5.6547209206822137E-2</v>
      </c>
    </row>
    <row r="65" spans="1:11" x14ac:dyDescent="0.25">
      <c r="A65" s="15">
        <v>61</v>
      </c>
      <c r="B65" s="24">
        <f t="shared" si="2"/>
        <v>0.98849497501903549</v>
      </c>
      <c r="C65" s="16">
        <f t="shared" si="3"/>
        <v>1.1505024980964505E-2</v>
      </c>
      <c r="D65" s="41">
        <v>88387.5677395659</v>
      </c>
      <c r="E65" s="26">
        <f t="shared" si="4"/>
        <v>1016.9011748503981</v>
      </c>
      <c r="F65" s="26">
        <f t="shared" si="7"/>
        <v>162.69373046345865</v>
      </c>
      <c r="G65" s="26">
        <f>SUM(F65:$F$109)</f>
        <v>8250.1783970665474</v>
      </c>
      <c r="H65" s="26">
        <f>SUM(G65:$G$109)</f>
        <v>148122.79107832402</v>
      </c>
      <c r="I65" s="26">
        <f t="shared" si="8"/>
        <v>14565.334943176636</v>
      </c>
      <c r="J65" s="26">
        <f>SUM(I65:$I$109)</f>
        <v>216820.37474977961</v>
      </c>
      <c r="K65" s="26">
        <f>SUM(J65:$J$109)</f>
        <v>2358617.039386645</v>
      </c>
    </row>
    <row r="66" spans="1:11" x14ac:dyDescent="0.25">
      <c r="A66" s="15">
        <v>62</v>
      </c>
      <c r="B66" s="24">
        <f t="shared" si="2"/>
        <v>0.98740519059397214</v>
      </c>
      <c r="C66" s="16">
        <f t="shared" si="3"/>
        <v>1.2594809406027861E-2</v>
      </c>
      <c r="D66" s="41">
        <v>87370.666564715502</v>
      </c>
      <c r="E66" s="26">
        <f t="shared" si="4"/>
        <v>1100.4168930602027</v>
      </c>
      <c r="F66" s="26">
        <f t="shared" si="7"/>
        <v>170.92755973392607</v>
      </c>
      <c r="G66" s="26">
        <f>SUM(F66:$F$109)</f>
        <v>8087.484666603088</v>
      </c>
      <c r="H66" s="26">
        <f>SUM(G66:$G$109)</f>
        <v>139872.61268125751</v>
      </c>
      <c r="I66" s="26">
        <f t="shared" si="8"/>
        <v>13978.4081561158</v>
      </c>
      <c r="J66" s="26">
        <f>SUM(I66:$I$109)</f>
        <v>202255.03980660302</v>
      </c>
      <c r="K66" s="26">
        <f>SUM(J66:$J$109)</f>
        <v>2141796.6646368643</v>
      </c>
    </row>
    <row r="67" spans="1:11" x14ac:dyDescent="0.25">
      <c r="A67" s="15">
        <v>63</v>
      </c>
      <c r="B67" s="24">
        <f t="shared" si="2"/>
        <v>0.98618300530714764</v>
      </c>
      <c r="C67" s="16">
        <f t="shared" si="3"/>
        <v>1.3816994692852328E-2</v>
      </c>
      <c r="D67" s="41">
        <v>86270.2496716553</v>
      </c>
      <c r="E67" s="26">
        <f t="shared" si="4"/>
        <v>1191.9955818643066</v>
      </c>
      <c r="F67" s="26">
        <f t="shared" si="7"/>
        <v>179.75967100226097</v>
      </c>
      <c r="G67" s="26">
        <f>SUM(F67:$F$109)</f>
        <v>7916.5571068691615</v>
      </c>
      <c r="H67" s="26">
        <f>SUM(G67:$G$109)</f>
        <v>131785.12801465436</v>
      </c>
      <c r="I67" s="26">
        <f t="shared" si="8"/>
        <v>13400.342494747434</v>
      </c>
      <c r="J67" s="26">
        <f>SUM(I67:$I$109)</f>
        <v>188276.63165048722</v>
      </c>
      <c r="K67" s="26">
        <f>SUM(J67:$J$109)</f>
        <v>1939541.6248302613</v>
      </c>
    </row>
    <row r="68" spans="1:11" x14ac:dyDescent="0.25">
      <c r="A68" s="15">
        <v>64</v>
      </c>
      <c r="B68" s="24">
        <f t="shared" si="2"/>
        <v>0.98481119070446044</v>
      </c>
      <c r="C68" s="16">
        <f t="shared" si="3"/>
        <v>1.5188809295539589E-2</v>
      </c>
      <c r="D68" s="41">
        <v>85078.254089790993</v>
      </c>
      <c r="E68" s="26">
        <f t="shared" si="4"/>
        <v>1292.2373765672965</v>
      </c>
      <c r="F68" s="26">
        <f t="shared" ref="F68:F99" si="9">E68*$N$3^(A68+1)</f>
        <v>189.2006798236358</v>
      </c>
      <c r="G68" s="26">
        <f>SUM(F68:$F$109)</f>
        <v>7736.7974358668998</v>
      </c>
      <c r="H68" s="26">
        <f>SUM(G68:$G$109)</f>
        <v>123868.57090778515</v>
      </c>
      <c r="I68" s="26">
        <f t="shared" ref="I68:I99" si="10">D68*$N$3^A68</f>
        <v>12830.28158603408</v>
      </c>
      <c r="J68" s="26">
        <f>SUM(I68:$I$109)</f>
        <v>174876.2891557398</v>
      </c>
      <c r="K68" s="26">
        <f>SUM(J68:$J$109)</f>
        <v>1751264.9931797739</v>
      </c>
    </row>
    <row r="69" spans="1:11" x14ac:dyDescent="0.25">
      <c r="A69" s="15">
        <v>65</v>
      </c>
      <c r="B69" s="24">
        <f t="shared" ref="B69:B109" si="11">D70/D69</f>
        <v>0.98329567845291654</v>
      </c>
      <c r="C69" s="16">
        <f t="shared" si="3"/>
        <v>1.6704321547083505E-2</v>
      </c>
      <c r="D69" s="41">
        <v>83786.016713223697</v>
      </c>
      <c r="E69" s="26">
        <f t="shared" si="4"/>
        <v>1399.5885643270012</v>
      </c>
      <c r="F69" s="26">
        <f t="shared" si="9"/>
        <v>198.9498219344481</v>
      </c>
      <c r="G69" s="26">
        <f>SUM(F69:$F$109)</f>
        <v>7547.5967560432646</v>
      </c>
      <c r="H69" s="26">
        <f>SUM(G69:$G$109)</f>
        <v>116131.77347191826</v>
      </c>
      <c r="I69" s="26">
        <f t="shared" si="10"/>
        <v>12267.383384287123</v>
      </c>
      <c r="J69" s="26">
        <f>SUM(I69:$I$109)</f>
        <v>162046.00756970569</v>
      </c>
      <c r="K69" s="26">
        <f>SUM(J69:$J$109)</f>
        <v>1576388.7040240343</v>
      </c>
    </row>
    <row r="70" spans="1:11" x14ac:dyDescent="0.25">
      <c r="A70" s="15">
        <v>66</v>
      </c>
      <c r="B70" s="24">
        <f t="shared" si="11"/>
        <v>0.98164887347640106</v>
      </c>
      <c r="C70" s="16">
        <f t="shared" ref="C70:C109" si="12">E70/D70</f>
        <v>1.8351126523598934E-2</v>
      </c>
      <c r="D70" s="41">
        <v>82386.428148896695</v>
      </c>
      <c r="E70" s="26">
        <f t="shared" ref="E70:E109" si="13">D70-D71</f>
        <v>1511.883766787796</v>
      </c>
      <c r="F70" s="26">
        <f t="shared" si="9"/>
        <v>208.65286327057851</v>
      </c>
      <c r="G70" s="26">
        <f>SUM(F70:$F$109)</f>
        <v>7348.6469341088168</v>
      </c>
      <c r="H70" s="26">
        <f>SUM(G70:$G$109)</f>
        <v>108584.17671587499</v>
      </c>
      <c r="I70" s="26">
        <f t="shared" si="10"/>
        <v>11711.131133684117</v>
      </c>
      <c r="J70" s="26">
        <f>SUM(I70:$I$109)</f>
        <v>149778.62418541856</v>
      </c>
      <c r="K70" s="26">
        <f>SUM(J70:$J$109)</f>
        <v>1414342.6964543285</v>
      </c>
    </row>
    <row r="71" spans="1:11" x14ac:dyDescent="0.25">
      <c r="A71" s="15">
        <v>67</v>
      </c>
      <c r="B71" s="24">
        <f t="shared" si="11"/>
        <v>0.97986971372946918</v>
      </c>
      <c r="C71" s="16">
        <f t="shared" si="12"/>
        <v>2.0130286270530772E-2</v>
      </c>
      <c r="D71" s="41">
        <v>80874.544382108899</v>
      </c>
      <c r="E71" s="26">
        <f t="shared" si="13"/>
        <v>1628.0277304105985</v>
      </c>
      <c r="F71" s="26">
        <f t="shared" si="9"/>
        <v>218.13759369207287</v>
      </c>
      <c r="G71" s="26">
        <f>SUM(F71:$F$109)</f>
        <v>7139.9940708382383</v>
      </c>
      <c r="H71" s="26">
        <f>SUM(G71:$G$109)</f>
        <v>101235.52978176618</v>
      </c>
      <c r="I71" s="26">
        <f t="shared" si="10"/>
        <v>11161.377363607206</v>
      </c>
      <c r="J71" s="26">
        <f>SUM(I71:$I$109)</f>
        <v>138067.49305173443</v>
      </c>
      <c r="K71" s="26">
        <f>SUM(J71:$J$109)</f>
        <v>1264564.07226891</v>
      </c>
    </row>
    <row r="72" spans="1:11" x14ac:dyDescent="0.25">
      <c r="A72" s="15">
        <v>68</v>
      </c>
      <c r="B72" s="24">
        <f t="shared" si="11"/>
        <v>0.97794533584478316</v>
      </c>
      <c r="C72" s="16">
        <f t="shared" si="12"/>
        <v>2.2054664155216844E-2</v>
      </c>
      <c r="D72" s="41">
        <v>79246.516651698301</v>
      </c>
      <c r="E72" s="26">
        <f t="shared" si="13"/>
        <v>1747.7553102240054</v>
      </c>
      <c r="F72" s="26">
        <f t="shared" si="9"/>
        <v>227.35898704348719</v>
      </c>
      <c r="G72" s="26">
        <f>SUM(F72:$F$109)</f>
        <v>6921.8564771461661</v>
      </c>
      <c r="H72" s="26">
        <f>SUM(G72:$G$109)</f>
        <v>94095.535710927943</v>
      </c>
      <c r="I72" s="26">
        <f t="shared" si="10"/>
        <v>10618.151108839193</v>
      </c>
      <c r="J72" s="26">
        <f>SUM(I72:$I$109)</f>
        <v>126906.11568812725</v>
      </c>
      <c r="K72" s="26">
        <f>SUM(J72:$J$109)</f>
        <v>1126496.5792171757</v>
      </c>
    </row>
    <row r="73" spans="1:11" x14ac:dyDescent="0.25">
      <c r="A73" s="15">
        <v>69</v>
      </c>
      <c r="B73" s="24">
        <f t="shared" si="11"/>
        <v>0.975858958820914</v>
      </c>
      <c r="C73" s="16">
        <f t="shared" si="12"/>
        <v>2.4141041179086036E-2</v>
      </c>
      <c r="D73" s="41">
        <v>77498.761341474295</v>
      </c>
      <c r="E73" s="26">
        <f t="shared" si="13"/>
        <v>1870.9007888726919</v>
      </c>
      <c r="F73" s="26">
        <f t="shared" si="9"/>
        <v>236.2898294047821</v>
      </c>
      <c r="G73" s="26">
        <f>SUM(F73:$F$109)</f>
        <v>6694.497490102679</v>
      </c>
      <c r="H73" s="26">
        <f>SUM(G73:$G$109)</f>
        <v>87173.679233781761</v>
      </c>
      <c r="I73" s="26">
        <f t="shared" si="10"/>
        <v>10081.525584645053</v>
      </c>
      <c r="J73" s="26">
        <f>SUM(I73:$I$109)</f>
        <v>116287.96457928805</v>
      </c>
      <c r="K73" s="26">
        <f>SUM(J73:$J$109)</f>
        <v>999590.46352904791</v>
      </c>
    </row>
    <row r="74" spans="1:11" x14ac:dyDescent="0.25">
      <c r="A74" s="15">
        <v>70</v>
      </c>
      <c r="B74" s="24">
        <f t="shared" si="11"/>
        <v>0.97357998809985147</v>
      </c>
      <c r="C74" s="16">
        <f t="shared" si="12"/>
        <v>2.6420011900148508E-2</v>
      </c>
      <c r="D74" s="41">
        <v>75627.860552601604</v>
      </c>
      <c r="E74" s="26">
        <f t="shared" si="13"/>
        <v>1998.0889757825062</v>
      </c>
      <c r="F74" s="26">
        <f t="shared" si="9"/>
        <v>245.00326365357029</v>
      </c>
      <c r="G74" s="26">
        <f>SUM(F74:$F$109)</f>
        <v>6458.2076606978972</v>
      </c>
      <c r="H74" s="26">
        <f>SUM(G74:$G$109)</f>
        <v>80479.181743679088</v>
      </c>
      <c r="I74" s="26">
        <f t="shared" si="10"/>
        <v>9551.5990877263339</v>
      </c>
      <c r="J74" s="26">
        <f>SUM(I74:$I$109)</f>
        <v>106206.438994643</v>
      </c>
      <c r="K74" s="26">
        <f>SUM(J74:$J$109)</f>
        <v>883302.49894975987</v>
      </c>
    </row>
    <row r="75" spans="1:11" x14ac:dyDescent="0.25">
      <c r="A75" s="15">
        <v>71</v>
      </c>
      <c r="B75" s="24">
        <f t="shared" si="11"/>
        <v>0.97106574989669103</v>
      </c>
      <c r="C75" s="16">
        <f t="shared" si="12"/>
        <v>2.8934250103308991E-2</v>
      </c>
      <c r="D75" s="41">
        <v>73629.771576819097</v>
      </c>
      <c r="E75" s="26">
        <f t="shared" si="13"/>
        <v>2130.4222258531954</v>
      </c>
      <c r="F75" s="26">
        <f t="shared" si="9"/>
        <v>253.62117222446227</v>
      </c>
      <c r="G75" s="26">
        <f>SUM(F75:$F$109)</f>
        <v>6213.2043970443274</v>
      </c>
      <c r="H75" s="26">
        <f>SUM(G75:$G$109)</f>
        <v>74020.974082981193</v>
      </c>
      <c r="I75" s="26">
        <f t="shared" si="10"/>
        <v>9028.3939088962707</v>
      </c>
      <c r="J75" s="26">
        <f>SUM(I75:$I$109)</f>
        <v>96654.839906916677</v>
      </c>
      <c r="K75" s="26">
        <f>SUM(J75:$J$109)</f>
        <v>777096.05995511683</v>
      </c>
    </row>
    <row r="76" spans="1:11" x14ac:dyDescent="0.25">
      <c r="A76" s="15">
        <v>72</v>
      </c>
      <c r="B76" s="24">
        <f t="shared" si="11"/>
        <v>0.96827168105367734</v>
      </c>
      <c r="C76" s="16">
        <f t="shared" si="12"/>
        <v>3.1728318946322678E-2</v>
      </c>
      <c r="D76" s="41">
        <v>71499.349350965902</v>
      </c>
      <c r="E76" s="26">
        <f t="shared" si="13"/>
        <v>2268.5541606619954</v>
      </c>
      <c r="F76" s="26">
        <f t="shared" si="9"/>
        <v>262.19943337477935</v>
      </c>
      <c r="G76" s="26">
        <f>SUM(F76:$F$109)</f>
        <v>5959.5832248198649</v>
      </c>
      <c r="H76" s="26">
        <f>SUM(G76:$G$109)</f>
        <v>67807.769685936844</v>
      </c>
      <c r="I76" s="26">
        <f t="shared" si="10"/>
        <v>8511.8098072864777</v>
      </c>
      <c r="J76" s="26">
        <f>SUM(I76:$I$109)</f>
        <v>87626.445998020397</v>
      </c>
      <c r="K76" s="26">
        <f>SUM(J76:$J$109)</f>
        <v>680441.22004820011</v>
      </c>
    </row>
    <row r="77" spans="1:11" x14ac:dyDescent="0.25">
      <c r="A77" s="15">
        <v>73</v>
      </c>
      <c r="B77" s="24">
        <f t="shared" si="11"/>
        <v>0.96518114214556483</v>
      </c>
      <c r="C77" s="16">
        <f t="shared" si="12"/>
        <v>3.4818857854435205E-2</v>
      </c>
      <c r="D77" s="41">
        <v>69230.795190303907</v>
      </c>
      <c r="E77" s="26">
        <f t="shared" si="13"/>
        <v>2410.537216880708</v>
      </c>
      <c r="F77" s="26">
        <f t="shared" si="9"/>
        <v>270.4949820149871</v>
      </c>
      <c r="G77" s="26">
        <f>SUM(F77:$F$109)</f>
        <v>5697.383791445086</v>
      </c>
      <c r="H77" s="26">
        <f>SUM(G77:$G$109)</f>
        <v>61848.186461117002</v>
      </c>
      <c r="I77" s="26">
        <f t="shared" si="10"/>
        <v>8001.6935834082096</v>
      </c>
      <c r="J77" s="26">
        <f>SUM(I77:$I$109)</f>
        <v>79114.636190733916</v>
      </c>
      <c r="K77" s="26">
        <f>SUM(J77:$J$109)</f>
        <v>592814.77405017975</v>
      </c>
    </row>
    <row r="78" spans="1:11" x14ac:dyDescent="0.25">
      <c r="A78" s="15">
        <v>74</v>
      </c>
      <c r="B78" s="24">
        <f t="shared" si="11"/>
        <v>0.96178973777762866</v>
      </c>
      <c r="C78" s="16">
        <f t="shared" si="12"/>
        <v>3.8210262222371331E-2</v>
      </c>
      <c r="D78" s="41">
        <v>66820.257973423199</v>
      </c>
      <c r="E78" s="26">
        <f t="shared" si="13"/>
        <v>2553.219578930999</v>
      </c>
      <c r="F78" s="26">
        <f t="shared" si="9"/>
        <v>278.16104753198852</v>
      </c>
      <c r="G78" s="26">
        <f>SUM(F78:$F$109)</f>
        <v>5426.8888094300992</v>
      </c>
      <c r="H78" s="26">
        <f>SUM(G78:$G$109)</f>
        <v>56150.802669671917</v>
      </c>
      <c r="I78" s="26">
        <f t="shared" si="10"/>
        <v>7498.1395649832748</v>
      </c>
      <c r="J78" s="26">
        <f>SUM(I78:$I$109)</f>
        <v>71112.942607325705</v>
      </c>
      <c r="K78" s="26">
        <f>SUM(J78:$J$109)</f>
        <v>513700.13785944576</v>
      </c>
    </row>
    <row r="79" spans="1:11" x14ac:dyDescent="0.25">
      <c r="A79" s="15">
        <v>75</v>
      </c>
      <c r="B79" s="24">
        <f t="shared" si="11"/>
        <v>0.95816138460220013</v>
      </c>
      <c r="C79" s="16">
        <f t="shared" si="12"/>
        <v>4.18386153977999E-2</v>
      </c>
      <c r="D79" s="41">
        <v>64267.0383944922</v>
      </c>
      <c r="E79" s="26">
        <f t="shared" si="13"/>
        <v>2688.8439021427985</v>
      </c>
      <c r="F79" s="26">
        <f t="shared" si="9"/>
        <v>284.40453217026266</v>
      </c>
      <c r="G79" s="26">
        <f>SUM(F79:$F$109)</f>
        <v>5148.7277618981107</v>
      </c>
      <c r="H79" s="26">
        <f>SUM(G79:$G$109)</f>
        <v>50723.913860241824</v>
      </c>
      <c r="I79" s="26">
        <f t="shared" si="10"/>
        <v>7001.5861029372099</v>
      </c>
      <c r="J79" s="26">
        <f>SUM(I79:$I$109)</f>
        <v>63614.803042342399</v>
      </c>
      <c r="K79" s="26">
        <f>SUM(J79:$J$109)</f>
        <v>442587.19525212003</v>
      </c>
    </row>
    <row r="80" spans="1:11" x14ac:dyDescent="0.25">
      <c r="A80" s="15">
        <v>76</v>
      </c>
      <c r="B80" s="24">
        <f t="shared" si="11"/>
        <v>0.95420651164002623</v>
      </c>
      <c r="C80" s="16">
        <f t="shared" si="12"/>
        <v>4.5793488359973794E-2</v>
      </c>
      <c r="D80" s="41">
        <v>61578.194492349401</v>
      </c>
      <c r="E80" s="26">
        <f t="shared" si="13"/>
        <v>2819.8803327136047</v>
      </c>
      <c r="F80" s="26">
        <f t="shared" si="9"/>
        <v>289.57720784592595</v>
      </c>
      <c r="G80" s="26">
        <f>SUM(F80:$F$109)</f>
        <v>4864.3232297278473</v>
      </c>
      <c r="H80" s="26">
        <f>SUM(G80:$G$109)</f>
        <v>45575.186098343707</v>
      </c>
      <c r="I80" s="26">
        <f t="shared" si="10"/>
        <v>6513.2518784483882</v>
      </c>
      <c r="J80" s="26">
        <f>SUM(I80:$I$109)</f>
        <v>56613.216939405196</v>
      </c>
      <c r="K80" s="26">
        <f>SUM(J80:$J$109)</f>
        <v>378972.39220977767</v>
      </c>
    </row>
    <row r="81" spans="1:11" x14ac:dyDescent="0.25">
      <c r="A81" s="15">
        <v>77</v>
      </c>
      <c r="B81" s="24">
        <f t="shared" si="11"/>
        <v>0.94986086456453644</v>
      </c>
      <c r="C81" s="16">
        <f t="shared" si="12"/>
        <v>5.0139135435463555E-2</v>
      </c>
      <c r="D81" s="41">
        <v>58758.314159635796</v>
      </c>
      <c r="E81" s="26">
        <f t="shared" si="13"/>
        <v>2946.091071609495</v>
      </c>
      <c r="F81" s="26">
        <f t="shared" si="9"/>
        <v>293.72616899830763</v>
      </c>
      <c r="G81" s="26">
        <f>SUM(F81:$F$109)</f>
        <v>4574.7460218819215</v>
      </c>
      <c r="H81" s="26">
        <f>SUM(G81:$G$109)</f>
        <v>40710.862868615863</v>
      </c>
      <c r="I81" s="26">
        <f t="shared" si="10"/>
        <v>6033.9683052107612</v>
      </c>
      <c r="J81" s="26">
        <f>SUM(I81:$I$109)</f>
        <v>50099.965060956798</v>
      </c>
      <c r="K81" s="26">
        <f>SUM(J81:$J$109)</f>
        <v>322359.17527037248</v>
      </c>
    </row>
    <row r="82" spans="1:11" x14ac:dyDescent="0.25">
      <c r="A82" s="15">
        <v>78</v>
      </c>
      <c r="B82" s="24">
        <f t="shared" si="11"/>
        <v>0.9450483400865719</v>
      </c>
      <c r="C82" s="16">
        <f t="shared" si="12"/>
        <v>5.4951659913428104E-2</v>
      </c>
      <c r="D82" s="41">
        <v>55812.223088026301</v>
      </c>
      <c r="E82" s="26">
        <f t="shared" si="13"/>
        <v>3066.9743021456015</v>
      </c>
      <c r="F82" s="26">
        <f t="shared" si="9"/>
        <v>296.87210054998849</v>
      </c>
      <c r="G82" s="26">
        <f>SUM(F82:$F$109)</f>
        <v>4281.0198528836145</v>
      </c>
      <c r="H82" s="26">
        <f>SUM(G82:$G$109)</f>
        <v>36136.116846733945</v>
      </c>
      <c r="I82" s="26">
        <f t="shared" si="10"/>
        <v>5564.4954865461214</v>
      </c>
      <c r="J82" s="26">
        <f>SUM(I82:$I$109)</f>
        <v>44065.99675574604</v>
      </c>
      <c r="K82" s="26">
        <f>SUM(J82:$J$109)</f>
        <v>272259.21020941576</v>
      </c>
    </row>
    <row r="83" spans="1:11" x14ac:dyDescent="0.25">
      <c r="A83" s="15">
        <v>79</v>
      </c>
      <c r="B83" s="24">
        <f t="shared" si="11"/>
        <v>0.93968044630922531</v>
      </c>
      <c r="C83" s="16">
        <f t="shared" si="12"/>
        <v>6.0319553690774727E-2</v>
      </c>
      <c r="D83" s="41">
        <v>52745.2487858807</v>
      </c>
      <c r="E83" s="26">
        <f t="shared" si="13"/>
        <v>3181.5698660732014</v>
      </c>
      <c r="F83" s="26">
        <f t="shared" si="9"/>
        <v>298.99469872383986</v>
      </c>
      <c r="G83" s="26">
        <f>SUM(F83:$F$109)</f>
        <v>3984.1477523336248</v>
      </c>
      <c r="H83" s="26">
        <f>SUM(G83:$G$109)</f>
        <v>31855.096993850326</v>
      </c>
      <c r="I83" s="26">
        <f t="shared" si="10"/>
        <v>5105.550701921974</v>
      </c>
      <c r="J83" s="26">
        <f>SUM(I83:$I$109)</f>
        <v>38501.501269199922</v>
      </c>
      <c r="K83" s="26">
        <f>SUM(J83:$J$109)</f>
        <v>228193.21345366968</v>
      </c>
    </row>
    <row r="84" spans="1:11" x14ac:dyDescent="0.25">
      <c r="A84" s="15">
        <v>80</v>
      </c>
      <c r="B84" s="24">
        <f t="shared" si="11"/>
        <v>0.93365994383676054</v>
      </c>
      <c r="C84" s="16">
        <f t="shared" si="12"/>
        <v>6.634005616323943E-2</v>
      </c>
      <c r="D84" s="41">
        <v>49563.678919807498</v>
      </c>
      <c r="E84" s="26">
        <f t="shared" si="13"/>
        <v>3288.0572431967958</v>
      </c>
      <c r="F84" s="26">
        <f t="shared" si="9"/>
        <v>300.0020128671357</v>
      </c>
      <c r="G84" s="26">
        <f>SUM(F84:$F$109)</f>
        <v>3685.1530536097848</v>
      </c>
      <c r="H84" s="26">
        <f>SUM(G84:$G$109)</f>
        <v>27870.949241516701</v>
      </c>
      <c r="I84" s="26">
        <f t="shared" si="10"/>
        <v>4657.8506429479785</v>
      </c>
      <c r="J84" s="26">
        <f>SUM(I84:$I$109)</f>
        <v>33395.950567277956</v>
      </c>
      <c r="K84" s="26">
        <f>SUM(J84:$J$109)</f>
        <v>189691.7121844698</v>
      </c>
    </row>
    <row r="85" spans="1:11" x14ac:dyDescent="0.25">
      <c r="A85" s="15">
        <v>81</v>
      </c>
      <c r="B85" s="24">
        <f t="shared" si="11"/>
        <v>0.92687291887664047</v>
      </c>
      <c r="C85" s="16">
        <f t="shared" si="12"/>
        <v>7.3127081123359514E-2</v>
      </c>
      <c r="D85" s="41">
        <v>46275.621676610703</v>
      </c>
      <c r="E85" s="26">
        <f t="shared" si="13"/>
        <v>3384.0011403794051</v>
      </c>
      <c r="F85" s="26">
        <f t="shared" si="9"/>
        <v>299.76303341434607</v>
      </c>
      <c r="G85" s="26">
        <f>SUM(F85:$F$109)</f>
        <v>3385.1510407426495</v>
      </c>
      <c r="H85" s="26">
        <f>SUM(G85:$G$109)</f>
        <v>24185.796187906915</v>
      </c>
      <c r="I85" s="26">
        <f t="shared" si="10"/>
        <v>4222.1830773736201</v>
      </c>
      <c r="J85" s="26">
        <f>SUM(I85:$I$109)</f>
        <v>28738.099924329985</v>
      </c>
      <c r="K85" s="26">
        <f>SUM(J85:$J$109)</f>
        <v>156295.76161719183</v>
      </c>
    </row>
    <row r="86" spans="1:11" x14ac:dyDescent="0.25">
      <c r="A86" s="15">
        <v>82</v>
      </c>
      <c r="B86" s="24">
        <f t="shared" si="11"/>
        <v>0.91920697666274087</v>
      </c>
      <c r="C86" s="16">
        <f t="shared" si="12"/>
        <v>8.0793023337259087E-2</v>
      </c>
      <c r="D86" s="41">
        <v>42891.620536231298</v>
      </c>
      <c r="E86" s="26">
        <f t="shared" si="13"/>
        <v>3465.3436989565962</v>
      </c>
      <c r="F86" s="26">
        <f t="shared" si="9"/>
        <v>298.02772296871115</v>
      </c>
      <c r="G86" s="26">
        <f>SUM(F86:$F$109)</f>
        <v>3085.3880073283035</v>
      </c>
      <c r="H86" s="26">
        <f>SUM(G86:$G$109)</f>
        <v>20800.645147164265</v>
      </c>
      <c r="I86" s="26">
        <f t="shared" si="10"/>
        <v>3799.443837822178</v>
      </c>
      <c r="J86" s="26">
        <f>SUM(I86:$I$109)</f>
        <v>24515.916846956366</v>
      </c>
      <c r="K86" s="26">
        <f>SUM(J86:$J$109)</f>
        <v>127557.66169286185</v>
      </c>
    </row>
    <row r="87" spans="1:11" x14ac:dyDescent="0.25">
      <c r="A87" s="15">
        <v>83</v>
      </c>
      <c r="B87" s="24">
        <f t="shared" si="11"/>
        <v>0.91058588006060159</v>
      </c>
      <c r="C87" s="16">
        <f t="shared" si="12"/>
        <v>8.9414119939398393E-2</v>
      </c>
      <c r="D87" s="41">
        <v>39426.276837274701</v>
      </c>
      <c r="E87" s="26">
        <f t="shared" si="13"/>
        <v>3525.265845892005</v>
      </c>
      <c r="F87" s="26">
        <f t="shared" si="9"/>
        <v>294.35064931119484</v>
      </c>
      <c r="G87" s="26">
        <f>SUM(F87:$F$109)</f>
        <v>2787.3602843595922</v>
      </c>
      <c r="H87" s="26">
        <f>SUM(G87:$G$109)</f>
        <v>17715.257139835961</v>
      </c>
      <c r="I87" s="26">
        <f t="shared" si="10"/>
        <v>3390.7527021013652</v>
      </c>
      <c r="J87" s="26">
        <f>SUM(I87:$I$109)</f>
        <v>20716.473009134188</v>
      </c>
      <c r="K87" s="26">
        <f>SUM(J87:$J$109)</f>
        <v>103041.74484590549</v>
      </c>
    </row>
    <row r="88" spans="1:11" x14ac:dyDescent="0.25">
      <c r="A88" s="15">
        <v>84</v>
      </c>
      <c r="B88" s="24">
        <f t="shared" si="11"/>
        <v>0.90099225243186387</v>
      </c>
      <c r="C88" s="16">
        <f t="shared" si="12"/>
        <v>9.9007747568136115E-2</v>
      </c>
      <c r="D88" s="41">
        <v>35901.010991382696</v>
      </c>
      <c r="E88" s="26">
        <f t="shared" si="13"/>
        <v>3554.478233675698</v>
      </c>
      <c r="F88" s="26">
        <f t="shared" si="9"/>
        <v>288.14544534697148</v>
      </c>
      <c r="G88" s="26">
        <f>SUM(F88:$F$109)</f>
        <v>2493.0096350483973</v>
      </c>
      <c r="H88" s="26">
        <f>SUM(G88:$G$109)</f>
        <v>14927.896855476376</v>
      </c>
      <c r="I88" s="26">
        <f t="shared" si="10"/>
        <v>2997.6422653503246</v>
      </c>
      <c r="J88" s="26">
        <f>SUM(I88:$I$109)</f>
        <v>17325.720307032821</v>
      </c>
      <c r="K88" s="26">
        <f>SUM(J88:$J$109)</f>
        <v>82325.271836771295</v>
      </c>
    </row>
    <row r="89" spans="1:11" x14ac:dyDescent="0.25">
      <c r="A89" s="15">
        <v>85</v>
      </c>
      <c r="B89" s="24">
        <f t="shared" si="11"/>
        <v>0.89075614808450976</v>
      </c>
      <c r="C89" s="16">
        <f t="shared" si="12"/>
        <v>0.10924385191549028</v>
      </c>
      <c r="D89" s="41">
        <v>32346.532757706998</v>
      </c>
      <c r="E89" s="26">
        <f t="shared" si="13"/>
        <v>3533.6598345624989</v>
      </c>
      <c r="F89" s="26">
        <f t="shared" si="9"/>
        <v>278.1143612207465</v>
      </c>
      <c r="G89" s="26">
        <f>SUM(F89:$F$109)</f>
        <v>2204.8641897014263</v>
      </c>
      <c r="H89" s="26">
        <f>SUM(G89:$G$109)</f>
        <v>12434.887220427978</v>
      </c>
      <c r="I89" s="26">
        <f t="shared" si="10"/>
        <v>2622.1868511096545</v>
      </c>
      <c r="J89" s="26">
        <f>SUM(I89:$I$109)</f>
        <v>14328.078041682498</v>
      </c>
      <c r="K89" s="26">
        <f>SUM(J89:$J$109)</f>
        <v>64999.551529738455</v>
      </c>
    </row>
    <row r="90" spans="1:11" x14ac:dyDescent="0.25">
      <c r="A90" s="15">
        <v>86</v>
      </c>
      <c r="B90" s="24">
        <f t="shared" si="11"/>
        <v>0.87957256257257266</v>
      </c>
      <c r="C90" s="16">
        <f t="shared" si="12"/>
        <v>0.12042743742742736</v>
      </c>
      <c r="D90" s="41">
        <v>28812.8729231445</v>
      </c>
      <c r="E90" s="26">
        <f t="shared" si="13"/>
        <v>3469.8604510564001</v>
      </c>
      <c r="F90" s="26">
        <f t="shared" si="9"/>
        <v>265.13890574648212</v>
      </c>
      <c r="G90" s="26">
        <f>SUM(F90:$F$109)</f>
        <v>1926.7498284806798</v>
      </c>
      <c r="H90" s="26">
        <f>SUM(G90:$G$109)</f>
        <v>10230.023030726552</v>
      </c>
      <c r="I90" s="26">
        <f t="shared" si="10"/>
        <v>2267.6981155847434</v>
      </c>
      <c r="J90" s="26">
        <f>SUM(I90:$I$109)</f>
        <v>11705.891190572844</v>
      </c>
      <c r="K90" s="26">
        <f>SUM(J90:$J$109)</f>
        <v>50671.473488055955</v>
      </c>
    </row>
    <row r="91" spans="1:11" x14ac:dyDescent="0.25">
      <c r="A91" s="15">
        <v>87</v>
      </c>
      <c r="B91" s="24">
        <f t="shared" si="11"/>
        <v>0.86740607408082804</v>
      </c>
      <c r="C91" s="16">
        <f t="shared" si="12"/>
        <v>0.13259392591917193</v>
      </c>
      <c r="D91" s="41">
        <v>25343.012472088099</v>
      </c>
      <c r="E91" s="26">
        <f t="shared" si="13"/>
        <v>3360.3295182926995</v>
      </c>
      <c r="F91" s="26">
        <f t="shared" si="9"/>
        <v>249.29070908214223</v>
      </c>
      <c r="G91" s="26">
        <f>SUM(F91:$F$109)</f>
        <v>1661.6109227341976</v>
      </c>
      <c r="H91" s="26">
        <f>SUM(G91:$G$109)</f>
        <v>8303.2732022458713</v>
      </c>
      <c r="I91" s="26">
        <f t="shared" si="10"/>
        <v>1936.5097501610355</v>
      </c>
      <c r="J91" s="26">
        <f>SUM(I91:$I$109)</f>
        <v>9438.1930749881012</v>
      </c>
      <c r="K91" s="26">
        <f>SUM(J91:$J$109)</f>
        <v>38965.58229748311</v>
      </c>
    </row>
    <row r="92" spans="1:11" x14ac:dyDescent="0.25">
      <c r="A92" s="15">
        <v>88</v>
      </c>
      <c r="B92" s="24">
        <f t="shared" si="11"/>
        <v>0.85423188223123825</v>
      </c>
      <c r="C92" s="16">
        <f t="shared" si="12"/>
        <v>0.14576811776876175</v>
      </c>
      <c r="D92" s="41">
        <v>21982.6829537954</v>
      </c>
      <c r="E92" s="26">
        <f t="shared" si="13"/>
        <v>3204.374317682199</v>
      </c>
      <c r="F92" s="26">
        <f t="shared" si="9"/>
        <v>230.7970447341701</v>
      </c>
      <c r="G92" s="26">
        <f>SUM(F92:$F$109)</f>
        <v>1412.3202136520554</v>
      </c>
      <c r="H92" s="26">
        <f>SUM(G92:$G$109)</f>
        <v>6641.6622795116709</v>
      </c>
      <c r="I92" s="26">
        <f t="shared" si="10"/>
        <v>1630.8158444722612</v>
      </c>
      <c r="J92" s="26">
        <f>SUM(I92:$I$109)</f>
        <v>7501.6833248270632</v>
      </c>
      <c r="K92" s="26">
        <f>SUM(J92:$J$109)</f>
        <v>29527.389222495029</v>
      </c>
    </row>
    <row r="93" spans="1:11" x14ac:dyDescent="0.25">
      <c r="A93" s="15">
        <v>89</v>
      </c>
      <c r="B93" s="24">
        <f t="shared" si="11"/>
        <v>0.84003836834698342</v>
      </c>
      <c r="C93" s="16">
        <f t="shared" si="12"/>
        <v>0.15996163165301663</v>
      </c>
      <c r="D93" s="41">
        <v>18778.308636113201</v>
      </c>
      <c r="E93" s="26">
        <f t="shared" si="13"/>
        <v>3003.8088891166008</v>
      </c>
      <c r="F93" s="26">
        <f t="shared" si="9"/>
        <v>210.0497043975038</v>
      </c>
      <c r="G93" s="26">
        <f>SUM(F93:$F$109)</f>
        <v>1181.5231689178852</v>
      </c>
      <c r="H93" s="26">
        <f>SUM(G93:$G$109)</f>
        <v>5229.342065859616</v>
      </c>
      <c r="I93" s="26">
        <f t="shared" si="10"/>
        <v>1352.5193091223941</v>
      </c>
      <c r="J93" s="26">
        <f>SUM(I93:$I$109)</f>
        <v>5870.867480354802</v>
      </c>
      <c r="K93" s="26">
        <f>SUM(J93:$J$109)</f>
        <v>22025.705897667965</v>
      </c>
    </row>
    <row r="94" spans="1:11" x14ac:dyDescent="0.25">
      <c r="A94" s="15">
        <v>90</v>
      </c>
      <c r="B94" s="24">
        <f t="shared" si="11"/>
        <v>0.82482960583730669</v>
      </c>
      <c r="C94" s="16">
        <f t="shared" si="12"/>
        <v>0.17517039416269328</v>
      </c>
      <c r="D94" s="41">
        <v>15774.4997469966</v>
      </c>
      <c r="E94" s="26">
        <f t="shared" si="13"/>
        <v>2763.2253384006999</v>
      </c>
      <c r="F94" s="26">
        <f t="shared" si="9"/>
        <v>187.59828098139636</v>
      </c>
      <c r="G94" s="26">
        <f>SUM(F94:$F$109)</f>
        <v>971.47346452038153</v>
      </c>
      <c r="H94" s="26">
        <f>SUM(G94:$G$109)</f>
        <v>4047.8188969417333</v>
      </c>
      <c r="I94" s="26">
        <f t="shared" si="10"/>
        <v>1103.075838439772</v>
      </c>
      <c r="J94" s="26">
        <f>SUM(I94:$I$109)</f>
        <v>4518.3481712324083</v>
      </c>
      <c r="K94" s="26">
        <f>SUM(J94:$J$109)</f>
        <v>16154.83841731316</v>
      </c>
    </row>
    <row r="95" spans="1:11" x14ac:dyDescent="0.25">
      <c r="A95" s="15">
        <v>91</v>
      </c>
      <c r="B95" s="24">
        <f t="shared" si="11"/>
        <v>0.80862765246965485</v>
      </c>
      <c r="C95" s="16">
        <f t="shared" si="12"/>
        <v>0.19137234753034518</v>
      </c>
      <c r="D95" s="41">
        <v>13011.2744085959</v>
      </c>
      <c r="E95" s="26">
        <f t="shared" si="13"/>
        <v>2489.9981279345011</v>
      </c>
      <c r="F95" s="26">
        <f t="shared" si="9"/>
        <v>164.12485208731627</v>
      </c>
      <c r="G95" s="26">
        <f>SUM(F95:$F$109)</f>
        <v>783.8751835389852</v>
      </c>
      <c r="H95" s="26">
        <f>SUM(G95:$G$109)</f>
        <v>3076.3454324213521</v>
      </c>
      <c r="I95" s="26">
        <f t="shared" si="10"/>
        <v>883.34913497954744</v>
      </c>
      <c r="J95" s="26">
        <f>SUM(I95:$I$109)</f>
        <v>3415.2723327926356</v>
      </c>
      <c r="K95" s="26">
        <f>SUM(J95:$J$109)</f>
        <v>11636.49024608075</v>
      </c>
    </row>
    <row r="96" spans="1:11" x14ac:dyDescent="0.25">
      <c r="A96" s="15">
        <v>92</v>
      </c>
      <c r="B96" s="24">
        <f t="shared" si="11"/>
        <v>0.79147443122991723</v>
      </c>
      <c r="C96" s="16">
        <f t="shared" si="12"/>
        <v>0.2085255687700828</v>
      </c>
      <c r="D96" s="41">
        <v>10521.276280661399</v>
      </c>
      <c r="E96" s="26">
        <f t="shared" si="13"/>
        <v>2193.9551206120996</v>
      </c>
      <c r="F96" s="26">
        <f t="shared" si="9"/>
        <v>140.39959074317375</v>
      </c>
      <c r="G96" s="26">
        <f>SUM(F96:$F$109)</f>
        <v>619.7503314516689</v>
      </c>
      <c r="H96" s="26">
        <f>SUM(G96:$G$109)</f>
        <v>2292.4702488823668</v>
      </c>
      <c r="I96" s="26">
        <f t="shared" si="10"/>
        <v>693.49566731030268</v>
      </c>
      <c r="J96" s="26">
        <f>SUM(I96:$I$109)</f>
        <v>2531.9231978130883</v>
      </c>
      <c r="K96" s="26">
        <f>SUM(J96:$J$109)</f>
        <v>8221.2179132881156</v>
      </c>
    </row>
    <row r="97" spans="1:11" x14ac:dyDescent="0.25">
      <c r="A97" s="15">
        <v>93</v>
      </c>
      <c r="B97" s="24">
        <f t="shared" si="11"/>
        <v>0.77343299582618352</v>
      </c>
      <c r="C97" s="16">
        <f t="shared" si="12"/>
        <v>0.22656700417381648</v>
      </c>
      <c r="D97" s="41">
        <v>8327.3211600492996</v>
      </c>
      <c r="E97" s="26">
        <f t="shared" si="13"/>
        <v>1886.6962080255998</v>
      </c>
      <c r="F97" s="26">
        <f t="shared" si="9"/>
        <v>117.2203069547072</v>
      </c>
      <c r="G97" s="26">
        <f>SUM(F97:$F$109)</f>
        <v>479.35074070849521</v>
      </c>
      <c r="H97" s="26">
        <f>SUM(G97:$G$109)</f>
        <v>1672.7199174306973</v>
      </c>
      <c r="I97" s="26">
        <f t="shared" si="10"/>
        <v>532.89717363576085</v>
      </c>
      <c r="J97" s="26">
        <f>SUM(I97:$I$109)</f>
        <v>1838.4275305027852</v>
      </c>
      <c r="K97" s="26">
        <f>SUM(J97:$J$109)</f>
        <v>5689.2947154750282</v>
      </c>
    </row>
    <row r="98" spans="1:11" x14ac:dyDescent="0.25">
      <c r="A98" s="15">
        <v>94</v>
      </c>
      <c r="B98" s="24">
        <f t="shared" si="11"/>
        <v>0.75458798655216541</v>
      </c>
      <c r="C98" s="16">
        <f t="shared" si="12"/>
        <v>0.24541201344783461</v>
      </c>
      <c r="D98" s="41">
        <v>6440.6249520236997</v>
      </c>
      <c r="E98" s="26">
        <f t="shared" si="13"/>
        <v>1580.6067373384994</v>
      </c>
      <c r="F98" s="26">
        <f t="shared" si="9"/>
        <v>95.342707747650721</v>
      </c>
      <c r="G98" s="26">
        <f>SUM(F98:$F$109)</f>
        <v>362.130433753788</v>
      </c>
      <c r="H98" s="26">
        <f>SUM(G98:$G$109)</f>
        <v>1193.3691767222017</v>
      </c>
      <c r="I98" s="26">
        <f t="shared" si="10"/>
        <v>400.15558977904118</v>
      </c>
      <c r="J98" s="26">
        <f>SUM(I98:$I$109)</f>
        <v>1305.5303568670242</v>
      </c>
      <c r="K98" s="26">
        <f>SUM(J98:$J$109)</f>
        <v>3850.8671849722436</v>
      </c>
    </row>
    <row r="99" spans="1:11" x14ac:dyDescent="0.25">
      <c r="A99" s="15">
        <v>95</v>
      </c>
      <c r="B99" s="24">
        <f t="shared" si="11"/>
        <v>0.73504511641061654</v>
      </c>
      <c r="C99" s="16">
        <f t="shared" si="12"/>
        <v>0.26495488358938341</v>
      </c>
      <c r="D99" s="41">
        <v>4860.0182146852003</v>
      </c>
      <c r="E99" s="26">
        <f t="shared" si="13"/>
        <v>1287.6855603142003</v>
      </c>
      <c r="F99" s="26">
        <f t="shared" si="9"/>
        <v>75.411269859741964</v>
      </c>
      <c r="G99" s="26">
        <f>SUM(F99:$F$109)</f>
        <v>266.78772600613723</v>
      </c>
      <c r="H99" s="26">
        <f>SUM(G99:$G$109)</f>
        <v>831.23874296841404</v>
      </c>
      <c r="I99" s="26">
        <f t="shared" si="10"/>
        <v>293.15786485336014</v>
      </c>
      <c r="J99" s="26">
        <f>SUM(I99:$I$109)</f>
        <v>905.37476708798363</v>
      </c>
      <c r="K99" s="26">
        <f>SUM(J99:$J$109)</f>
        <v>2545.336828105219</v>
      </c>
    </row>
    <row r="100" spans="1:11" x14ac:dyDescent="0.25">
      <c r="A100" s="15">
        <v>96</v>
      </c>
      <c r="B100" s="24">
        <f t="shared" si="11"/>
        <v>0.71492958720799493</v>
      </c>
      <c r="C100" s="16">
        <f t="shared" si="12"/>
        <v>0.28507041279200507</v>
      </c>
      <c r="D100" s="41">
        <v>3572.332654371</v>
      </c>
      <c r="E100" s="26">
        <f t="shared" si="13"/>
        <v>1018.3663444119002</v>
      </c>
      <c r="F100" s="26">
        <f t="shared" ref="F100:F109" si="14">E100*$N$3^(A100+1)</f>
        <v>57.901956889472793</v>
      </c>
      <c r="G100" s="26">
        <f>SUM(F100:$F$109)</f>
        <v>191.37645614639533</v>
      </c>
      <c r="H100" s="26">
        <f>SUM(G100:$G$109)</f>
        <v>564.45101696227687</v>
      </c>
      <c r="I100" s="26">
        <f t="shared" ref="I100:I109" si="15">D100*$N$3^A100</f>
        <v>209.2080164056562</v>
      </c>
      <c r="J100" s="26">
        <f>SUM(I100:$I$109)</f>
        <v>612.21690223462338</v>
      </c>
      <c r="K100" s="26">
        <f>SUM(J100:$J$109)</f>
        <v>1639.9620610172351</v>
      </c>
    </row>
    <row r="101" spans="1:11" x14ac:dyDescent="0.25">
      <c r="A101" s="15">
        <v>97</v>
      </c>
      <c r="B101" s="24">
        <f t="shared" si="11"/>
        <v>0.69438341758572397</v>
      </c>
      <c r="C101" s="16">
        <f t="shared" si="12"/>
        <v>0.30561658241427608</v>
      </c>
      <c r="D101" s="41">
        <v>2553.9663099590998</v>
      </c>
      <c r="E101" s="26">
        <f t="shared" si="13"/>
        <v>780.53445525089978</v>
      </c>
      <c r="F101" s="26">
        <f t="shared" si="14"/>
        <v>43.08678184797553</v>
      </c>
      <c r="G101" s="26">
        <f>SUM(F101:$F$109)</f>
        <v>133.47449925692254</v>
      </c>
      <c r="H101" s="26">
        <f>SUM(G101:$G$109)</f>
        <v>373.0745608158814</v>
      </c>
      <c r="I101" s="26">
        <f t="shared" si="15"/>
        <v>145.21262214514485</v>
      </c>
      <c r="J101" s="26">
        <f>SUM(I101:$I$109)</f>
        <v>403.00888582896721</v>
      </c>
      <c r="K101" s="26">
        <f>SUM(J101:$J$109)</f>
        <v>1027.7451587826117</v>
      </c>
    </row>
    <row r="102" spans="1:11" x14ac:dyDescent="0.25">
      <c r="A102" s="15">
        <v>98</v>
      </c>
      <c r="B102" s="24">
        <f t="shared" si="11"/>
        <v>0.67356176175776727</v>
      </c>
      <c r="C102" s="16">
        <f t="shared" si="12"/>
        <v>0.32643823824223278</v>
      </c>
      <c r="D102" s="41">
        <v>1773.4318547082</v>
      </c>
      <c r="E102" s="26">
        <f t="shared" si="13"/>
        <v>578.91597029360014</v>
      </c>
      <c r="F102" s="26">
        <f t="shared" si="14"/>
        <v>31.026321228085745</v>
      </c>
      <c r="G102" s="26">
        <f>SUM(F102:$F$109)</f>
        <v>90.387717408946997</v>
      </c>
      <c r="H102" s="26">
        <f>SUM(G102:$G$109)</f>
        <v>239.60006155895894</v>
      </c>
      <c r="I102" s="26">
        <f t="shared" si="15"/>
        <v>97.896346448281605</v>
      </c>
      <c r="J102" s="26">
        <f>SUM(I102:$I$109)</f>
        <v>257.7962636838223</v>
      </c>
      <c r="K102" s="26">
        <f>SUM(J102:$J$109)</f>
        <v>624.73627295364474</v>
      </c>
    </row>
    <row r="103" spans="1:11" x14ac:dyDescent="0.25">
      <c r="A103" s="15">
        <v>99</v>
      </c>
      <c r="B103" s="24">
        <f t="shared" si="11"/>
        <v>0.65262839711842657</v>
      </c>
      <c r="C103" s="16">
        <f t="shared" si="12"/>
        <v>0.34737160288157348</v>
      </c>
      <c r="D103" s="41">
        <v>1194.5158844145999</v>
      </c>
      <c r="E103" s="26">
        <f t="shared" si="13"/>
        <v>414.94089743659993</v>
      </c>
      <c r="F103" s="26">
        <f t="shared" si="14"/>
        <v>21.590553263620627</v>
      </c>
      <c r="G103" s="26">
        <f>SUM(F103:$F$109)</f>
        <v>59.361396180861242</v>
      </c>
      <c r="H103" s="26">
        <f>SUM(G103:$G$109)</f>
        <v>149.21234415001194</v>
      </c>
      <c r="I103" s="26">
        <f t="shared" si="15"/>
        <v>64.01867532364399</v>
      </c>
      <c r="J103" s="26">
        <f>SUM(I103:$I$109)</f>
        <v>159.89991723554076</v>
      </c>
      <c r="K103" s="26">
        <f>SUM(J103:$J$109)</f>
        <v>366.94000926982244</v>
      </c>
    </row>
    <row r="104" spans="1:11" x14ac:dyDescent="0.25">
      <c r="A104" s="15">
        <v>100</v>
      </c>
      <c r="B104" s="24">
        <f t="shared" si="11"/>
        <v>0.63175064667858383</v>
      </c>
      <c r="C104" s="16">
        <f t="shared" si="12"/>
        <v>0.36824935332141623</v>
      </c>
      <c r="D104" s="41">
        <v>779.57498697799997</v>
      </c>
      <c r="E104" s="26">
        <f t="shared" si="13"/>
        <v>287.07798482019996</v>
      </c>
      <c r="F104" s="26">
        <f t="shared" si="14"/>
        <v>14.502410493854574</v>
      </c>
      <c r="G104" s="26">
        <f>SUM(F104:$F$109)</f>
        <v>37.770842917240614</v>
      </c>
      <c r="H104" s="26">
        <f>SUM(G104:$G$109)</f>
        <v>89.85094796915071</v>
      </c>
      <c r="I104" s="26">
        <f t="shared" si="15"/>
        <v>40.563500448655084</v>
      </c>
      <c r="J104" s="26">
        <f>SUM(I104:$I$109)</f>
        <v>95.881241911896765</v>
      </c>
      <c r="K104" s="26">
        <f>SUM(J104:$J$109)</f>
        <v>207.04009203428168</v>
      </c>
    </row>
    <row r="105" spans="1:11" x14ac:dyDescent="0.25">
      <c r="A105" s="15">
        <v>101</v>
      </c>
      <c r="B105" s="24">
        <f t="shared" si="11"/>
        <v>0.61109406473517858</v>
      </c>
      <c r="C105" s="16">
        <f t="shared" si="12"/>
        <v>0.38890593526482142</v>
      </c>
      <c r="D105" s="41">
        <v>492.49700215780001</v>
      </c>
      <c r="E105" s="26">
        <f t="shared" si="13"/>
        <v>191.5350072393</v>
      </c>
      <c r="F105" s="26">
        <f t="shared" si="14"/>
        <v>9.3940148528524166</v>
      </c>
      <c r="G105" s="26">
        <f>SUM(F105:$F$109)</f>
        <v>23.268432423386038</v>
      </c>
      <c r="H105" s="26">
        <f>SUM(G105:$G$109)</f>
        <v>52.080105051910081</v>
      </c>
      <c r="I105" s="26">
        <f t="shared" si="15"/>
        <v>24.879628776684342</v>
      </c>
      <c r="J105" s="26">
        <f>SUM(I105:$I$109)</f>
        <v>55.317741463241688</v>
      </c>
      <c r="K105" s="26">
        <f>SUM(J105:$J$109)</f>
        <v>111.15885012238493</v>
      </c>
    </row>
    <row r="106" spans="1:11" x14ac:dyDescent="0.25">
      <c r="A106" s="15">
        <v>102</v>
      </c>
      <c r="B106" s="24">
        <f t="shared" si="11"/>
        <v>0.59081724096742372</v>
      </c>
      <c r="C106" s="16">
        <f t="shared" si="12"/>
        <v>0.40918275903257623</v>
      </c>
      <c r="D106" s="41">
        <v>300.96199491850001</v>
      </c>
      <c r="E106" s="26">
        <f t="shared" si="13"/>
        <v>123.14845944470002</v>
      </c>
      <c r="F106" s="26">
        <f t="shared" si="14"/>
        <v>5.8640118420118128</v>
      </c>
      <c r="G106" s="26">
        <f>SUM(F106:$F$109)</f>
        <v>13.874417570533625</v>
      </c>
      <c r="H106" s="26">
        <f>SUM(G106:$G$109)</f>
        <v>28.811672628524043</v>
      </c>
      <c r="I106" s="26">
        <f t="shared" si="15"/>
        <v>14.76096454198675</v>
      </c>
      <c r="J106" s="26">
        <f>SUM(I106:$I$109)</f>
        <v>30.438112686557343</v>
      </c>
      <c r="K106" s="26">
        <f>SUM(J106:$J$109)</f>
        <v>55.841108659143245</v>
      </c>
    </row>
    <row r="107" spans="1:11" x14ac:dyDescent="0.25">
      <c r="A107" s="15">
        <v>103</v>
      </c>
      <c r="B107" s="24">
        <f t="shared" si="11"/>
        <v>0.57106706470532986</v>
      </c>
      <c r="C107" s="16">
        <f t="shared" si="12"/>
        <v>0.42893293529467014</v>
      </c>
      <c r="D107" s="41">
        <v>177.81353547379999</v>
      </c>
      <c r="E107" s="26">
        <f t="shared" si="13"/>
        <v>76.270081705899983</v>
      </c>
      <c r="F107" s="26">
        <f t="shared" si="14"/>
        <v>3.5260043382205541</v>
      </c>
      <c r="G107" s="26">
        <f>SUM(F107:$F$109)</f>
        <v>8.0104057285218122</v>
      </c>
      <c r="H107" s="26">
        <f>SUM(G107:$G$109)</f>
        <v>14.937255057990418</v>
      </c>
      <c r="I107" s="26">
        <f t="shared" si="15"/>
        <v>8.4670216938976548</v>
      </c>
      <c r="J107" s="26">
        <f>SUM(I107:$I$109)</f>
        <v>15.677148144570591</v>
      </c>
      <c r="K107" s="26">
        <f>SUM(J107:$J$109)</f>
        <v>25.402995972585895</v>
      </c>
    </row>
    <row r="108" spans="1:11" x14ac:dyDescent="0.25">
      <c r="A108" s="15">
        <v>104</v>
      </c>
      <c r="B108" s="24">
        <f t="shared" si="11"/>
        <v>0.55197473975637401</v>
      </c>
      <c r="C108" s="16">
        <f t="shared" si="12"/>
        <v>0.44802526024362604</v>
      </c>
      <c r="D108" s="41">
        <v>101.5434537679</v>
      </c>
      <c r="E108" s="26">
        <f t="shared" si="13"/>
        <v>45.494032300400008</v>
      </c>
      <c r="F108" s="26">
        <f t="shared" si="14"/>
        <v>2.0419534511339079</v>
      </c>
      <c r="G108" s="26">
        <f>SUM(F108:$F$109)</f>
        <v>4.4844013903012572</v>
      </c>
      <c r="H108" s="26">
        <f>SUM(G108:$G$109)</f>
        <v>6.926849329468606</v>
      </c>
      <c r="I108" s="26">
        <f t="shared" si="15"/>
        <v>4.6944050733305662</v>
      </c>
      <c r="J108" s="26">
        <f>SUM(I108:$I$109)</f>
        <v>7.2101264506729361</v>
      </c>
      <c r="K108" s="26">
        <f>SUM(J108:$J$109)</f>
        <v>9.725847828015306</v>
      </c>
    </row>
    <row r="109" spans="1:11" x14ac:dyDescent="0.25">
      <c r="A109" s="15">
        <v>105</v>
      </c>
      <c r="B109" s="24">
        <f t="shared" si="11"/>
        <v>0</v>
      </c>
      <c r="C109" s="16">
        <f t="shared" si="12"/>
        <v>1</v>
      </c>
      <c r="D109" s="41">
        <v>56.049421467499997</v>
      </c>
      <c r="E109" s="26">
        <f t="shared" si="13"/>
        <v>56.049421467499997</v>
      </c>
      <c r="F109" s="26">
        <f t="shared" si="14"/>
        <v>2.4424479391673493</v>
      </c>
      <c r="G109" s="26">
        <f>SUM(F109:$F$109)</f>
        <v>2.4424479391673493</v>
      </c>
      <c r="H109" s="26">
        <f>SUM(G109:$G$109)</f>
        <v>2.4424479391673493</v>
      </c>
      <c r="I109" s="26">
        <f t="shared" si="15"/>
        <v>2.5157213773423699</v>
      </c>
      <c r="J109" s="26">
        <f>SUM(I109:$I$109)</f>
        <v>2.5157213773423699</v>
      </c>
      <c r="K109" s="26">
        <f>SUM(J109:$J$109)</f>
        <v>2.5157213773423699</v>
      </c>
    </row>
    <row r="110" spans="1:11" ht="15" x14ac:dyDescent="0.25">
      <c r="A110" s="19"/>
    </row>
    <row r="111" spans="1:11" ht="15" x14ac:dyDescent="0.25">
      <c r="A111" s="19"/>
    </row>
    <row r="112" spans="1:11" x14ac:dyDescent="0.25">
      <c r="B112" s="33"/>
      <c r="C112" s="34"/>
    </row>
  </sheetData>
  <mergeCells count="1">
    <mergeCell ref="A2:K2"/>
  </mergeCells>
  <pageMargins left="0.78740157480314965" right="0.78740157480314965" top="0.78740157480314965" bottom="0.98425196850393704" header="0.35433070866141736" footer="0.47244094488188981"/>
  <pageSetup paperSize="9" scale="73" fitToHeight="0" orientation="portrait" r:id="rId1"/>
  <headerFooter alignWithMargins="0">
    <evenHeader>&amp;L&amp;8Úmrtnostní tabulky za ČR, regiony soudržnosti a kraje
&amp;"Arial,Kurzíva"Life Tables for the Czech Republic, Cohesion Regions and Regions</evenHeader>
    <evenFooter>&amp;L&amp;G</evenFooter>
  </headerFooter>
  <rowBreaks count="1" manualBreakCount="1">
    <brk id="56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D111"/>
  <sheetViews>
    <sheetView topLeftCell="A109" zoomScaleNormal="100" workbookViewId="0">
      <selection activeCell="D111" sqref="D111"/>
    </sheetView>
  </sheetViews>
  <sheetFormatPr defaultColWidth="9.6640625" defaultRowHeight="13.2" x14ac:dyDescent="0.25"/>
  <cols>
    <col min="1" max="1" width="10.6640625" style="23" customWidth="1"/>
    <col min="2" max="2" width="10.6640625" style="20" customWidth="1"/>
    <col min="3" max="6" width="10.6640625" style="21" customWidth="1"/>
    <col min="7" max="10" width="10.6640625" style="22" customWidth="1"/>
    <col min="11" max="11" width="10.6640625" style="23" customWidth="1"/>
    <col min="12" max="16384" width="9.6640625" style="17"/>
  </cols>
  <sheetData>
    <row r="1" spans="1:238" s="9" customFormat="1" ht="16.5" customHeight="1" thickBot="1" x14ac:dyDescent="0.3">
      <c r="A1" s="1">
        <v>2024</v>
      </c>
      <c r="C1" s="9" t="s">
        <v>15</v>
      </c>
      <c r="D1" s="3" t="s">
        <v>37</v>
      </c>
      <c r="E1" s="4"/>
      <c r="F1" s="5"/>
      <c r="H1" s="2" t="s">
        <v>0</v>
      </c>
      <c r="I1" s="6"/>
      <c r="J1" s="6"/>
      <c r="K1" s="7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</row>
    <row r="2" spans="1:238" s="10" customFormat="1" ht="16.5" customHeight="1" x14ac:dyDescent="0.2">
      <c r="A2" s="38" t="s">
        <v>16</v>
      </c>
      <c r="B2" s="39"/>
      <c r="C2" s="39"/>
      <c r="D2" s="39"/>
      <c r="E2" s="39"/>
      <c r="F2" s="39"/>
      <c r="G2" s="39"/>
      <c r="H2" s="39"/>
      <c r="I2" s="39"/>
      <c r="J2" s="39"/>
      <c r="K2" s="40"/>
      <c r="M2" s="32" t="s">
        <v>7</v>
      </c>
      <c r="N2" s="10">
        <v>0.03</v>
      </c>
    </row>
    <row r="3" spans="1:238" s="10" customFormat="1" ht="16.5" customHeight="1" thickBot="1" x14ac:dyDescent="0.25">
      <c r="A3" s="11" t="s">
        <v>2</v>
      </c>
      <c r="B3" s="12" t="s">
        <v>9</v>
      </c>
      <c r="C3" s="12" t="s">
        <v>4</v>
      </c>
      <c r="D3" s="42" t="s">
        <v>5</v>
      </c>
      <c r="E3" s="13" t="s">
        <v>6</v>
      </c>
      <c r="F3" s="13" t="s">
        <v>10</v>
      </c>
      <c r="G3" s="13" t="s">
        <v>11</v>
      </c>
      <c r="H3" s="25" t="s">
        <v>12</v>
      </c>
      <c r="I3" s="25" t="s">
        <v>3</v>
      </c>
      <c r="J3" s="25" t="s">
        <v>13</v>
      </c>
      <c r="K3" s="14" t="s">
        <v>14</v>
      </c>
      <c r="M3" s="32" t="s">
        <v>8</v>
      </c>
      <c r="N3" s="10">
        <f>1/(1+N2)</f>
        <v>0.970873786407767</v>
      </c>
    </row>
    <row r="4" spans="1:238" ht="16.5" customHeight="1" x14ac:dyDescent="0.25">
      <c r="A4" s="15">
        <v>0</v>
      </c>
      <c r="B4" s="24">
        <f>D5/D4</f>
        <v>0.99785313181397306</v>
      </c>
      <c r="C4" s="16">
        <f>E4/D4</f>
        <v>2.146868186026986E-3</v>
      </c>
      <c r="D4" s="41">
        <v>100000</v>
      </c>
      <c r="E4" s="26">
        <f>D4-D5</f>
        <v>214.68681860269862</v>
      </c>
      <c r="F4" s="26">
        <f t="shared" ref="F4:F35" si="0">E4*$N$3^(A4+1)</f>
        <v>208.43380446863944</v>
      </c>
      <c r="G4" s="26">
        <f>SUM(F4:$F$109)</f>
        <v>9302.2764750331517</v>
      </c>
      <c r="H4" s="26">
        <f>SUM(G4:$G$109)</f>
        <v>705045.97454154794</v>
      </c>
      <c r="I4" s="26">
        <f t="shared" ref="I4:I35" si="1">D4*$N$3^A4</f>
        <v>100000</v>
      </c>
      <c r="J4" s="26">
        <f>SUM(I4:$I$109)</f>
        <v>3113955.1743571935</v>
      </c>
      <c r="K4" s="26">
        <f>SUM(J4:$J$109)</f>
        <v>82705882.52700384</v>
      </c>
      <c r="M4" s="32"/>
      <c r="N4" s="10"/>
    </row>
    <row r="5" spans="1:238" x14ac:dyDescent="0.25">
      <c r="A5" s="15">
        <v>1</v>
      </c>
      <c r="B5" s="24">
        <f t="shared" ref="B5:B68" si="2">D6/D5</f>
        <v>0.99982907189822323</v>
      </c>
      <c r="C5" s="16">
        <f>E5/D5</f>
        <v>1.7092810177675414E-4</v>
      </c>
      <c r="D5" s="41">
        <v>99785.313181397301</v>
      </c>
      <c r="E5" s="26">
        <f>D5-D6</f>
        <v>17.056114167295163</v>
      </c>
      <c r="F5" s="26">
        <f t="shared" si="0"/>
        <v>16.077023439810691</v>
      </c>
      <c r="G5" s="26">
        <f>SUM(F5:$F$109)</f>
        <v>9093.8426705645124</v>
      </c>
      <c r="H5" s="26">
        <f>SUM(G5:$G$109)</f>
        <v>695743.6980665148</v>
      </c>
      <c r="I5" s="26">
        <f t="shared" si="1"/>
        <v>96878.944836308059</v>
      </c>
      <c r="J5" s="26">
        <f>SUM(I5:$I$109)</f>
        <v>3013955.174357194</v>
      </c>
      <c r="K5" s="26">
        <f>SUM(J5:$J$109)</f>
        <v>79591927.352646664</v>
      </c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</row>
    <row r="6" spans="1:238" x14ac:dyDescent="0.25">
      <c r="A6" s="15">
        <v>2</v>
      </c>
      <c r="B6" s="24">
        <f t="shared" si="2"/>
        <v>0.99991641765261785</v>
      </c>
      <c r="C6" s="16">
        <f t="shared" ref="C6:C69" si="3">E6/D6</f>
        <v>8.3582347382158182E-5</v>
      </c>
      <c r="D6" s="41">
        <v>99768.257067230006</v>
      </c>
      <c r="E6" s="26">
        <f t="shared" ref="E6:E69" si="4">D6-D7</f>
        <v>8.3388651199056767</v>
      </c>
      <c r="F6" s="26">
        <f t="shared" si="0"/>
        <v>7.6312428629526652</v>
      </c>
      <c r="G6" s="26">
        <f>SUM(F6:$F$109)</f>
        <v>9077.765647124701</v>
      </c>
      <c r="H6" s="26">
        <f>SUM(G6:$G$109)</f>
        <v>686649.85539595026</v>
      </c>
      <c r="I6" s="26">
        <f t="shared" si="1"/>
        <v>94041.150972975782</v>
      </c>
      <c r="J6" s="26">
        <f>SUM(I6:$I$109)</f>
        <v>2917076.2295208857</v>
      </c>
      <c r="K6" s="26">
        <f>SUM(J6:$J$109)</f>
        <v>76577972.178289488</v>
      </c>
    </row>
    <row r="7" spans="1:238" x14ac:dyDescent="0.25">
      <c r="A7" s="15">
        <v>3</v>
      </c>
      <c r="B7" s="24">
        <f t="shared" si="2"/>
        <v>0.99991405460898197</v>
      </c>
      <c r="C7" s="16">
        <f t="shared" si="3"/>
        <v>8.594539101803279E-5</v>
      </c>
      <c r="D7" s="41">
        <v>99759.918202110101</v>
      </c>
      <c r="E7" s="26">
        <f t="shared" si="4"/>
        <v>8.573905177807319</v>
      </c>
      <c r="F7" s="26">
        <f t="shared" si="0"/>
        <v>7.6178037005390644</v>
      </c>
      <c r="G7" s="26">
        <f>SUM(F7:$F$109)</f>
        <v>9070.1344042617493</v>
      </c>
      <c r="H7" s="26">
        <f>SUM(G7:$G$109)</f>
        <v>677572.08974882553</v>
      </c>
      <c r="I7" s="26">
        <f t="shared" si="1"/>
        <v>91294.457080414504</v>
      </c>
      <c r="J7" s="26">
        <f>SUM(I7:$I$109)</f>
        <v>2823035.0785479108</v>
      </c>
      <c r="K7" s="26">
        <f>SUM(J7:$J$109)</f>
        <v>73660895.948768601</v>
      </c>
    </row>
    <row r="8" spans="1:238" x14ac:dyDescent="0.25">
      <c r="A8" s="15">
        <v>4</v>
      </c>
      <c r="B8" s="24">
        <f t="shared" si="2"/>
        <v>0.99990964078894551</v>
      </c>
      <c r="C8" s="16">
        <f t="shared" si="3"/>
        <v>9.0359211054518826E-5</v>
      </c>
      <c r="D8" s="41">
        <v>99751.344296932293</v>
      </c>
      <c r="E8" s="26">
        <f t="shared" si="4"/>
        <v>9.0134527722984785</v>
      </c>
      <c r="F8" s="26">
        <f t="shared" si="0"/>
        <v>7.7750835390164639</v>
      </c>
      <c r="G8" s="26">
        <f>SUM(F8:$F$109)</f>
        <v>9062.51660056121</v>
      </c>
      <c r="H8" s="26">
        <f>SUM(G8:$G$109)</f>
        <v>668501.95534456382</v>
      </c>
      <c r="I8" s="26">
        <f t="shared" si="1"/>
        <v>88627.777420002865</v>
      </c>
      <c r="J8" s="26">
        <f>SUM(I8:$I$109)</f>
        <v>2731740.6214674963</v>
      </c>
      <c r="K8" s="26">
        <f>SUM(J8:$J$109)</f>
        <v>70837860.870220691</v>
      </c>
    </row>
    <row r="9" spans="1:238" x14ac:dyDescent="0.25">
      <c r="A9" s="15">
        <v>5</v>
      </c>
      <c r="B9" s="24">
        <f t="shared" si="2"/>
        <v>0.99990885749344982</v>
      </c>
      <c r="C9" s="16">
        <f t="shared" si="3"/>
        <v>9.1142506550202421E-5</v>
      </c>
      <c r="D9" s="41">
        <v>99742.330844159995</v>
      </c>
      <c r="E9" s="26">
        <f t="shared" si="4"/>
        <v>9.090766042296309</v>
      </c>
      <c r="F9" s="26">
        <f t="shared" si="0"/>
        <v>7.6133734416175303</v>
      </c>
      <c r="G9" s="26">
        <f>SUM(F9:$F$109)</f>
        <v>9054.7415170221939</v>
      </c>
      <c r="H9" s="26">
        <f>SUM(G9:$G$109)</f>
        <v>659439.43874400272</v>
      </c>
      <c r="I9" s="26">
        <f t="shared" si="1"/>
        <v>86038.610761123957</v>
      </c>
      <c r="J9" s="26">
        <f>SUM(I9:$I$109)</f>
        <v>2643112.8440474933</v>
      </c>
      <c r="K9" s="26">
        <f>SUM(J9:$J$109)</f>
        <v>68106120.24875319</v>
      </c>
    </row>
    <row r="10" spans="1:238" x14ac:dyDescent="0.25">
      <c r="A10" s="15">
        <v>6</v>
      </c>
      <c r="B10" s="24">
        <f t="shared" si="2"/>
        <v>0.99991098629529196</v>
      </c>
      <c r="C10" s="16">
        <f t="shared" si="3"/>
        <v>8.9013704708070337E-5</v>
      </c>
      <c r="D10" s="41">
        <v>99733.240078117698</v>
      </c>
      <c r="E10" s="26">
        <f t="shared" si="4"/>
        <v>8.8776251818926539</v>
      </c>
      <c r="F10" s="26">
        <f t="shared" si="0"/>
        <v>7.2183216762849138</v>
      </c>
      <c r="G10" s="26">
        <f>SUM(F10:$F$109)</f>
        <v>9047.1281435805759</v>
      </c>
      <c r="H10" s="26">
        <f>SUM(G10:$G$109)</f>
        <v>650384.69722698047</v>
      </c>
      <c r="I10" s="26">
        <f t="shared" si="1"/>
        <v>83525.018433474848</v>
      </c>
      <c r="J10" s="26">
        <f>SUM(I10:$I$109)</f>
        <v>2557074.2332863691</v>
      </c>
      <c r="K10" s="26">
        <f>SUM(J10:$J$109)</f>
        <v>65463007.404705651</v>
      </c>
    </row>
    <row r="11" spans="1:238" x14ac:dyDescent="0.25">
      <c r="A11" s="15">
        <v>7</v>
      </c>
      <c r="B11" s="24">
        <f t="shared" si="2"/>
        <v>0.99991459587608578</v>
      </c>
      <c r="C11" s="16">
        <f t="shared" si="3"/>
        <v>8.5404123914235166E-5</v>
      </c>
      <c r="D11" s="41">
        <v>99724.362452935806</v>
      </c>
      <c r="E11" s="26">
        <f t="shared" si="4"/>
        <v>8.5168718081986299</v>
      </c>
      <c r="F11" s="26">
        <f t="shared" si="0"/>
        <v>6.723297252860025</v>
      </c>
      <c r="G11" s="26">
        <f>SUM(F11:$F$109)</f>
        <v>9039.9098219042917</v>
      </c>
      <c r="H11" s="26">
        <f>SUM(G11:$G$109)</f>
        <v>641337.56908339984</v>
      </c>
      <c r="I11" s="26">
        <f t="shared" si="1"/>
        <v>81085.032584609973</v>
      </c>
      <c r="J11" s="26">
        <f>SUM(I11:$I$109)</f>
        <v>2473549.2148528942</v>
      </c>
      <c r="K11" s="26">
        <f>SUM(J11:$J$109)</f>
        <v>62905933.171419285</v>
      </c>
    </row>
    <row r="12" spans="1:238" x14ac:dyDescent="0.25">
      <c r="A12" s="15">
        <v>8</v>
      </c>
      <c r="B12" s="24">
        <f t="shared" si="2"/>
        <v>0.9999177855757585</v>
      </c>
      <c r="C12" s="16">
        <f t="shared" si="3"/>
        <v>8.2214424241547026E-5</v>
      </c>
      <c r="D12" s="41">
        <v>99715.845581127607</v>
      </c>
      <c r="E12" s="26">
        <f t="shared" si="4"/>
        <v>8.1980808322114171</v>
      </c>
      <c r="F12" s="26">
        <f t="shared" si="0"/>
        <v>6.2831463229123949</v>
      </c>
      <c r="G12" s="26">
        <f>SUM(F12:$F$109)</f>
        <v>9033.1865246514317</v>
      </c>
      <c r="H12" s="26">
        <f>SUM(G12:$G$109)</f>
        <v>632297.65926149557</v>
      </c>
      <c r="I12" s="26">
        <f t="shared" si="1"/>
        <v>78716.609309164589</v>
      </c>
      <c r="J12" s="26">
        <f>SUM(I12:$I$109)</f>
        <v>2392464.1822682843</v>
      </c>
      <c r="K12" s="26">
        <f>SUM(J12:$J$109)</f>
        <v>60432383.956566386</v>
      </c>
    </row>
    <row r="13" spans="1:238" x14ac:dyDescent="0.25">
      <c r="A13" s="15">
        <v>9</v>
      </c>
      <c r="B13" s="24">
        <f t="shared" si="2"/>
        <v>0.99991891972788283</v>
      </c>
      <c r="C13" s="16">
        <f t="shared" si="3"/>
        <v>8.1080272117216187E-5</v>
      </c>
      <c r="D13" s="41">
        <v>99707.647500295396</v>
      </c>
      <c r="E13" s="26">
        <f t="shared" si="4"/>
        <v>8.0843231914914213</v>
      </c>
      <c r="F13" s="26">
        <f t="shared" si="0"/>
        <v>6.0154956928472387</v>
      </c>
      <c r="G13" s="26">
        <f>SUM(F13:$F$109)</f>
        <v>9026.9033783285195</v>
      </c>
      <c r="H13" s="26">
        <f>SUM(G13:$G$109)</f>
        <v>623264.47273684421</v>
      </c>
      <c r="I13" s="26">
        <f t="shared" si="1"/>
        <v>76417.609386846583</v>
      </c>
      <c r="J13" s="26">
        <f>SUM(I13:$I$109)</f>
        <v>2313747.5729591199</v>
      </c>
      <c r="K13" s="26">
        <f>SUM(J13:$J$109)</f>
        <v>58039919.774298094</v>
      </c>
    </row>
    <row r="14" spans="1:238" x14ac:dyDescent="0.25">
      <c r="A14" s="15">
        <v>10</v>
      </c>
      <c r="B14" s="24">
        <f t="shared" si="2"/>
        <v>0.9999172730503989</v>
      </c>
      <c r="C14" s="16">
        <f t="shared" si="3"/>
        <v>8.2726949601064957E-5</v>
      </c>
      <c r="D14" s="41">
        <v>99699.563177103904</v>
      </c>
      <c r="E14" s="26">
        <f t="shared" si="4"/>
        <v>8.2478407382004661</v>
      </c>
      <c r="F14" s="26">
        <f t="shared" si="0"/>
        <v>5.9584156352740578</v>
      </c>
      <c r="G14" s="26">
        <f>SUM(F14:$F$109)</f>
        <v>9020.8878826356722</v>
      </c>
      <c r="H14" s="26">
        <f>SUM(G14:$G$109)</f>
        <v>614237.56935851579</v>
      </c>
      <c r="I14" s="26">
        <f t="shared" si="1"/>
        <v>74185.838277944611</v>
      </c>
      <c r="J14" s="26">
        <f>SUM(I14:$I$109)</f>
        <v>2237329.9635722726</v>
      </c>
      <c r="K14" s="26">
        <f>SUM(J14:$J$109)</f>
        <v>55726172.201338969</v>
      </c>
    </row>
    <row r="15" spans="1:238" x14ac:dyDescent="0.25">
      <c r="A15" s="15">
        <v>11</v>
      </c>
      <c r="B15" s="24">
        <f t="shared" si="2"/>
        <v>0.99991260799347259</v>
      </c>
      <c r="C15" s="16">
        <f t="shared" si="3"/>
        <v>8.7392006527449174E-5</v>
      </c>
      <c r="D15" s="41">
        <v>99691.315336365704</v>
      </c>
      <c r="E15" s="26">
        <f t="shared" si="4"/>
        <v>8.7122240806056652</v>
      </c>
      <c r="F15" s="26">
        <f t="shared" si="0"/>
        <v>6.1105786818695362</v>
      </c>
      <c r="G15" s="26">
        <f>SUM(F15:$F$109)</f>
        <v>9014.9294670003983</v>
      </c>
      <c r="H15" s="26">
        <f>SUM(G15:$G$109)</f>
        <v>605216.68147588009</v>
      </c>
      <c r="I15" s="26">
        <f t="shared" si="1"/>
        <v>72019.12729110707</v>
      </c>
      <c r="J15" s="26">
        <f>SUM(I15:$I$109)</f>
        <v>2163144.1252943287</v>
      </c>
      <c r="K15" s="26">
        <f>SUM(J15:$J$109)</f>
        <v>53488842.237766705</v>
      </c>
    </row>
    <row r="16" spans="1:238" x14ac:dyDescent="0.25">
      <c r="A16" s="15">
        <v>12</v>
      </c>
      <c r="B16" s="24">
        <f t="shared" si="2"/>
        <v>0.99990445129622896</v>
      </c>
      <c r="C16" s="16">
        <f t="shared" si="3"/>
        <v>9.5548703771034329E-5</v>
      </c>
      <c r="D16" s="41">
        <v>99682.603112285098</v>
      </c>
      <c r="E16" s="26">
        <f t="shared" si="4"/>
        <v>9.5245435159013141</v>
      </c>
      <c r="F16" s="26">
        <f t="shared" si="0"/>
        <v>6.4857506699763317</v>
      </c>
      <c r="G16" s="26">
        <f>SUM(F16:$F$109)</f>
        <v>9008.8188883185285</v>
      </c>
      <c r="H16" s="26">
        <f>SUM(G16:$G$109)</f>
        <v>596201.75200887967</v>
      </c>
      <c r="I16" s="26">
        <f t="shared" si="1"/>
        <v>69915.372228218199</v>
      </c>
      <c r="J16" s="26">
        <f>SUM(I16:$I$109)</f>
        <v>2091124.9980032213</v>
      </c>
      <c r="K16" s="26">
        <f>SUM(J16:$J$109)</f>
        <v>51325698.11247237</v>
      </c>
    </row>
    <row r="17" spans="1:14" x14ac:dyDescent="0.25">
      <c r="A17" s="15">
        <v>13</v>
      </c>
      <c r="B17" s="24">
        <f t="shared" si="2"/>
        <v>0.99989278448103791</v>
      </c>
      <c r="C17" s="16">
        <f t="shared" si="3"/>
        <v>1.072155189621161E-4</v>
      </c>
      <c r="D17" s="41">
        <v>99673.078568769197</v>
      </c>
      <c r="E17" s="26">
        <f t="shared" si="4"/>
        <v>10.686500845302362</v>
      </c>
      <c r="F17" s="26">
        <f t="shared" si="0"/>
        <v>7.0650359907251161</v>
      </c>
      <c r="G17" s="26">
        <f>SUM(F17:$F$109)</f>
        <v>9002.3331376485512</v>
      </c>
      <c r="H17" s="26">
        <f>SUM(G17:$G$109)</f>
        <v>587192.93312056118</v>
      </c>
      <c r="I17" s="26">
        <f t="shared" si="1"/>
        <v>67872.516412648663</v>
      </c>
      <c r="J17" s="26">
        <f>SUM(I17:$I$109)</f>
        <v>2021209.6257750033</v>
      </c>
      <c r="K17" s="26">
        <f>SUM(J17:$J$109)</f>
        <v>49234573.114469156</v>
      </c>
    </row>
    <row r="18" spans="1:14" x14ac:dyDescent="0.25">
      <c r="A18" s="15">
        <v>14</v>
      </c>
      <c r="B18" s="24">
        <f t="shared" si="2"/>
        <v>0.9998780921365682</v>
      </c>
      <c r="C18" s="16">
        <f t="shared" si="3"/>
        <v>1.2190786343176087E-4</v>
      </c>
      <c r="D18" s="41">
        <v>99662.392067923895</v>
      </c>
      <c r="E18" s="26">
        <f t="shared" si="4"/>
        <v>12.149629281499074</v>
      </c>
      <c r="F18" s="26">
        <f t="shared" si="0"/>
        <v>7.7983847107711792</v>
      </c>
      <c r="G18" s="26">
        <f>SUM(F18:$F$109)</f>
        <v>8995.2681016578263</v>
      </c>
      <c r="H18" s="26">
        <f>SUM(G18:$G$109)</f>
        <v>578190.59998291265</v>
      </c>
      <c r="I18" s="26">
        <f t="shared" si="1"/>
        <v>65888.581966580794</v>
      </c>
      <c r="J18" s="26">
        <f>SUM(I18:$I$109)</f>
        <v>1953337.1093623545</v>
      </c>
      <c r="K18" s="26">
        <f>SUM(J18:$J$109)</f>
        <v>47213363.488694146</v>
      </c>
    </row>
    <row r="19" spans="1:14" x14ac:dyDescent="0.25">
      <c r="A19" s="15">
        <v>15</v>
      </c>
      <c r="B19" s="24">
        <f t="shared" si="2"/>
        <v>0.99986123861525167</v>
      </c>
      <c r="C19" s="16">
        <f t="shared" si="3"/>
        <v>1.387613847482994E-4</v>
      </c>
      <c r="D19" s="41">
        <v>99650.242438642395</v>
      </c>
      <c r="E19" s="26">
        <f t="shared" si="4"/>
        <v>13.827605631289771</v>
      </c>
      <c r="F19" s="26">
        <f t="shared" si="0"/>
        <v>8.6169066779936596</v>
      </c>
      <c r="G19" s="26">
        <f>SUM(F19:$F$109)</f>
        <v>8987.4697169470564</v>
      </c>
      <c r="H19" s="26">
        <f>SUM(G19:$G$109)</f>
        <v>569195.3318812548</v>
      </c>
      <c r="I19" s="26">
        <f t="shared" si="1"/>
        <v>63961.698670222046</v>
      </c>
      <c r="J19" s="26">
        <f>SUM(I19:$I$109)</f>
        <v>1887448.5273957737</v>
      </c>
      <c r="K19" s="26">
        <f>SUM(J19:$J$109)</f>
        <v>45260026.37933179</v>
      </c>
    </row>
    <row r="20" spans="1:14" x14ac:dyDescent="0.25">
      <c r="A20" s="15">
        <v>16</v>
      </c>
      <c r="B20" s="24">
        <f t="shared" si="2"/>
        <v>0.9998432320947489</v>
      </c>
      <c r="C20" s="16">
        <f t="shared" si="3"/>
        <v>1.5676790525111993E-4</v>
      </c>
      <c r="D20" s="41">
        <v>99636.414833011106</v>
      </c>
      <c r="E20" s="26">
        <f t="shared" si="4"/>
        <v>15.619792040102766</v>
      </c>
      <c r="F20" s="26">
        <f t="shared" si="0"/>
        <v>9.4502310649374195</v>
      </c>
      <c r="G20" s="26">
        <f>SUM(F20:$F$109)</f>
        <v>8978.8528102690616</v>
      </c>
      <c r="H20" s="26">
        <f>SUM(G20:$G$109)</f>
        <v>560207.86216430773</v>
      </c>
      <c r="I20" s="26">
        <f t="shared" si="1"/>
        <v>62090.119666353108</v>
      </c>
      <c r="J20" s="26">
        <f>SUM(I20:$I$109)</f>
        <v>1823486.8287255517</v>
      </c>
      <c r="K20" s="26">
        <f>SUM(J20:$J$109)</f>
        <v>43372577.851936013</v>
      </c>
    </row>
    <row r="21" spans="1:14" x14ac:dyDescent="0.25">
      <c r="A21" s="15">
        <v>17</v>
      </c>
      <c r="B21" s="24">
        <f t="shared" si="2"/>
        <v>0.99982548475689792</v>
      </c>
      <c r="C21" s="16">
        <f t="shared" si="3"/>
        <v>1.7451524310211039E-4</v>
      </c>
      <c r="D21" s="41">
        <v>99620.795040971003</v>
      </c>
      <c r="E21" s="26">
        <f t="shared" si="4"/>
        <v>17.385347264600568</v>
      </c>
      <c r="F21" s="26">
        <f t="shared" si="0"/>
        <v>10.212059234762862</v>
      </c>
      <c r="G21" s="26">
        <f>SUM(F21:$F$109)</f>
        <v>8969.4025792041248</v>
      </c>
      <c r="H21" s="26">
        <f>SUM(G21:$G$109)</f>
        <v>551229.00935403875</v>
      </c>
      <c r="I21" s="26">
        <f t="shared" si="1"/>
        <v>60272.219347918661</v>
      </c>
      <c r="J21" s="26">
        <f>SUM(I21:$I$109)</f>
        <v>1761396.7090591986</v>
      </c>
      <c r="K21" s="26">
        <f>SUM(J21:$J$109)</f>
        <v>41549091.023210458</v>
      </c>
    </row>
    <row r="22" spans="1:14" x14ac:dyDescent="0.25">
      <c r="A22" s="15">
        <v>18</v>
      </c>
      <c r="B22" s="24">
        <f t="shared" si="2"/>
        <v>0.99980960800531804</v>
      </c>
      <c r="C22" s="16">
        <f t="shared" si="3"/>
        <v>1.9039199468195314E-4</v>
      </c>
      <c r="D22" s="41">
        <v>99603.409693706402</v>
      </c>
      <c r="E22" s="26">
        <f t="shared" si="4"/>
        <v>18.96369184870855</v>
      </c>
      <c r="F22" s="26">
        <f t="shared" si="0"/>
        <v>10.814728478085684</v>
      </c>
      <c r="G22" s="26">
        <f>SUM(F22:$F$109)</f>
        <v>8959.190519969361</v>
      </c>
      <c r="H22" s="26">
        <f>SUM(G22:$G$109)</f>
        <v>542259.60677483457</v>
      </c>
      <c r="I22" s="26">
        <f t="shared" si="1"/>
        <v>58506.5057542785</v>
      </c>
      <c r="J22" s="26">
        <f>SUM(I22:$I$109)</f>
        <v>1701124.4897112795</v>
      </c>
      <c r="K22" s="26">
        <f>SUM(J22:$J$109)</f>
        <v>39787694.314151257</v>
      </c>
    </row>
    <row r="23" spans="1:14" x14ac:dyDescent="0.25">
      <c r="A23" s="15">
        <v>19</v>
      </c>
      <c r="B23" s="24">
        <f t="shared" si="2"/>
        <v>0.99979619641935924</v>
      </c>
      <c r="C23" s="16">
        <f t="shared" si="3"/>
        <v>2.0380358064070805E-4</v>
      </c>
      <c r="D23" s="41">
        <v>99584.446001857694</v>
      </c>
      <c r="E23" s="26">
        <f t="shared" si="4"/>
        <v>20.295666671299841</v>
      </c>
      <c r="F23" s="26">
        <f t="shared" si="0"/>
        <v>11.237218550946398</v>
      </c>
      <c r="G23" s="26">
        <f>SUM(F23:$F$109)</f>
        <v>8948.3757914912767</v>
      </c>
      <c r="H23" s="26">
        <f>SUM(G23:$G$109)</f>
        <v>533300.41625486524</v>
      </c>
      <c r="I23" s="26">
        <f t="shared" si="1"/>
        <v>56791.618042666087</v>
      </c>
      <c r="J23" s="26">
        <f>SUM(I23:$I$109)</f>
        <v>1642617.983957001</v>
      </c>
      <c r="K23" s="26">
        <f>SUM(J23:$J$109)</f>
        <v>38086569.82443998</v>
      </c>
      <c r="M23" s="17" t="s">
        <v>22</v>
      </c>
      <c r="N23" s="17" t="s">
        <v>21</v>
      </c>
    </row>
    <row r="24" spans="1:14" x14ac:dyDescent="0.25">
      <c r="A24" s="15">
        <v>20</v>
      </c>
      <c r="B24" s="24">
        <f t="shared" si="2"/>
        <v>0.99978538558138186</v>
      </c>
      <c r="C24" s="16">
        <f t="shared" si="3"/>
        <v>2.1461441861810564E-4</v>
      </c>
      <c r="D24" s="41">
        <v>99564.150335186394</v>
      </c>
      <c r="E24" s="26">
        <f t="shared" si="4"/>
        <v>21.367902239391697</v>
      </c>
      <c r="F24" s="26">
        <f t="shared" si="0"/>
        <v>11.486300376480649</v>
      </c>
      <c r="G24" s="26">
        <f>SUM(F24:$F$109)</f>
        <v>8937.1385729403301</v>
      </c>
      <c r="H24" s="26">
        <f>SUM(G24:$G$109)</f>
        <v>524352.04046337423</v>
      </c>
      <c r="I24" s="26">
        <f t="shared" si="1"/>
        <v>55126.256026755938</v>
      </c>
      <c r="J24" s="26">
        <f>SUM(I24:$I$109)</f>
        <v>1585826.3659143348</v>
      </c>
      <c r="K24" s="26">
        <f>SUM(J24:$J$109)</f>
        <v>36443951.84048298</v>
      </c>
      <c r="M24" s="35">
        <f>$I$69/I24</f>
        <v>0.24509724038946712</v>
      </c>
      <c r="N24" s="17">
        <f>(G24-$G$69)/I24</f>
        <v>2.720173641438875E-2</v>
      </c>
    </row>
    <row r="25" spans="1:14" x14ac:dyDescent="0.25">
      <c r="A25" s="15">
        <v>21</v>
      </c>
      <c r="B25" s="24">
        <f t="shared" si="2"/>
        <v>0.99977693452388106</v>
      </c>
      <c r="C25" s="16">
        <f t="shared" si="3"/>
        <v>2.2306547611894046E-4</v>
      </c>
      <c r="D25" s="41">
        <v>99542.782432947002</v>
      </c>
      <c r="E25" s="26">
        <f t="shared" si="4"/>
        <v>22.204558157609426</v>
      </c>
      <c r="F25" s="26">
        <f t="shared" si="0"/>
        <v>11.588392387867595</v>
      </c>
      <c r="G25" s="26">
        <f>SUM(F25:$F$109)</f>
        <v>8925.6522725638497</v>
      </c>
      <c r="H25" s="26">
        <f>SUM(G25:$G$109)</f>
        <v>515414.90189043374</v>
      </c>
      <c r="I25" s="26">
        <f t="shared" si="1"/>
        <v>53509.150618804044</v>
      </c>
      <c r="J25" s="26">
        <f>SUM(I25:$I$109)</f>
        <v>1530700.1098875788</v>
      </c>
      <c r="K25" s="26">
        <f>SUM(J25:$J$109)</f>
        <v>34858125.474568658</v>
      </c>
      <c r="M25" s="35">
        <f t="shared" ref="M25:M64" si="5">$I$69/I25</f>
        <v>0.2525043486751406</v>
      </c>
      <c r="N25" s="17">
        <f t="shared" ref="N25:N64" si="6">(G25-$G$69)/I25</f>
        <v>2.7809142331115973E-2</v>
      </c>
    </row>
    <row r="26" spans="1:14" x14ac:dyDescent="0.25">
      <c r="A26" s="15">
        <v>22</v>
      </c>
      <c r="B26" s="24">
        <f t="shared" si="2"/>
        <v>0.99977003739517378</v>
      </c>
      <c r="C26" s="16">
        <f t="shared" si="3"/>
        <v>2.2996260482622725E-4</v>
      </c>
      <c r="D26" s="41">
        <v>99520.577874789393</v>
      </c>
      <c r="E26" s="26">
        <f t="shared" si="4"/>
        <v>22.886011321897968</v>
      </c>
      <c r="F26" s="26">
        <f t="shared" si="0"/>
        <v>11.596153091274264</v>
      </c>
      <c r="G26" s="26">
        <f>SUM(F26:$F$109)</f>
        <v>8914.0638801759815</v>
      </c>
      <c r="H26" s="26">
        <f>SUM(G26:$G$109)</f>
        <v>506489.24961786991</v>
      </c>
      <c r="I26" s="26">
        <f t="shared" si="1"/>
        <v>51939.043276353921</v>
      </c>
      <c r="J26" s="26">
        <f>SUM(I26:$I$109)</f>
        <v>1477190.9592687746</v>
      </c>
      <c r="K26" s="26">
        <f>SUM(J26:$J$109)</f>
        <v>33327425.364681095</v>
      </c>
      <c r="M26" s="35">
        <f t="shared" si="5"/>
        <v>0.26013750683221271</v>
      </c>
      <c r="N26" s="17">
        <f t="shared" si="6"/>
        <v>2.8426692138546872E-2</v>
      </c>
    </row>
    <row r="27" spans="1:14" x14ac:dyDescent="0.25">
      <c r="A27" s="15">
        <v>23</v>
      </c>
      <c r="B27" s="24">
        <f t="shared" si="2"/>
        <v>0.9997636565617154</v>
      </c>
      <c r="C27" s="16">
        <f t="shared" si="3"/>
        <v>2.3634343828455155E-4</v>
      </c>
      <c r="D27" s="41">
        <v>99497.691863467495</v>
      </c>
      <c r="E27" s="26">
        <f t="shared" si="4"/>
        <v>23.515626596388756</v>
      </c>
      <c r="F27" s="26">
        <f t="shared" si="0"/>
        <v>11.568130053926255</v>
      </c>
      <c r="G27" s="26">
        <f>SUM(F27:$F$109)</f>
        <v>8902.4677270847078</v>
      </c>
      <c r="H27" s="26">
        <f>SUM(G27:$G$109)</f>
        <v>497575.18573769392</v>
      </c>
      <c r="I27" s="26">
        <f t="shared" si="1"/>
        <v>50414.659455019326</v>
      </c>
      <c r="J27" s="26">
        <f>SUM(I27:$I$109)</f>
        <v>1425251.9159924209</v>
      </c>
      <c r="K27" s="26">
        <f>SUM(J27:$J$109)</f>
        <v>31850234.405412324</v>
      </c>
      <c r="M27" s="35">
        <f t="shared" si="5"/>
        <v>0.26800326276558661</v>
      </c>
      <c r="N27" s="17">
        <f t="shared" si="6"/>
        <v>2.9056212140107188E-2</v>
      </c>
    </row>
    <row r="28" spans="1:14" x14ac:dyDescent="0.25">
      <c r="A28" s="15">
        <v>24</v>
      </c>
      <c r="B28" s="24">
        <f t="shared" si="2"/>
        <v>0.99975681487117407</v>
      </c>
      <c r="C28" s="16">
        <f t="shared" si="3"/>
        <v>2.4318512882589004E-4</v>
      </c>
      <c r="D28" s="41">
        <v>99474.176236871106</v>
      </c>
      <c r="E28" s="26">
        <f t="shared" si="4"/>
        <v>24.19064036301279</v>
      </c>
      <c r="F28" s="26">
        <f t="shared" si="0"/>
        <v>11.553584561380797</v>
      </c>
      <c r="G28" s="26">
        <f>SUM(F28:$F$109)</f>
        <v>8890.8995970307806</v>
      </c>
      <c r="H28" s="26">
        <f>SUM(G28:$G$109)</f>
        <v>488672.71801060921</v>
      </c>
      <c r="I28" s="26">
        <f t="shared" si="1"/>
        <v>48934.703185498816</v>
      </c>
      <c r="J28" s="26">
        <f>SUM(I28:$I$109)</f>
        <v>1374837.2565374018</v>
      </c>
      <c r="K28" s="26">
        <f>SUM(J28:$J$109)</f>
        <v>30424982.4894199</v>
      </c>
      <c r="M28" s="35">
        <f t="shared" si="5"/>
        <v>0.27610861710846163</v>
      </c>
      <c r="N28" s="17">
        <f t="shared" si="6"/>
        <v>2.9698574129147663E-2</v>
      </c>
    </row>
    <row r="29" spans="1:14" x14ac:dyDescent="0.25">
      <c r="A29" s="15">
        <v>25</v>
      </c>
      <c r="B29" s="24">
        <f t="shared" si="2"/>
        <v>0.99974872296134687</v>
      </c>
      <c r="C29" s="16">
        <f t="shared" si="3"/>
        <v>2.512770386531672E-4</v>
      </c>
      <c r="D29" s="41">
        <v>99449.985596508093</v>
      </c>
      <c r="E29" s="26">
        <f t="shared" si="4"/>
        <v>24.989497874790686</v>
      </c>
      <c r="F29" s="26">
        <f t="shared" si="0"/>
        <v>11.587498405876147</v>
      </c>
      <c r="G29" s="26">
        <f>SUM(F29:$F$109)</f>
        <v>8879.3460124693993</v>
      </c>
      <c r="H29" s="26">
        <f>SUM(G29:$G$109)</f>
        <v>479781.81841357844</v>
      </c>
      <c r="I29" s="26">
        <f t="shared" si="1"/>
        <v>47497.866983884072</v>
      </c>
      <c r="J29" s="26">
        <f>SUM(I29:$I$109)</f>
        <v>1325902.5533519029</v>
      </c>
      <c r="K29" s="26">
        <f>SUM(J29:$J$109)</f>
        <v>29050145.232882507</v>
      </c>
      <c r="M29" s="35">
        <f t="shared" si="5"/>
        <v>0.28446105231936974</v>
      </c>
      <c r="N29" s="17">
        <f t="shared" si="6"/>
        <v>3.0353727799401434E-2</v>
      </c>
    </row>
    <row r="30" spans="1:14" x14ac:dyDescent="0.25">
      <c r="A30" s="15">
        <v>26</v>
      </c>
      <c r="B30" s="24">
        <f t="shared" si="2"/>
        <v>0.99973852684275788</v>
      </c>
      <c r="C30" s="16">
        <f t="shared" si="3"/>
        <v>2.6147315724214142E-4</v>
      </c>
      <c r="D30" s="41">
        <v>99424.996098633303</v>
      </c>
      <c r="E30" s="26">
        <f t="shared" si="4"/>
        <v>25.996967638697242</v>
      </c>
      <c r="F30" s="26">
        <f t="shared" si="0"/>
        <v>11.703550314032361</v>
      </c>
      <c r="G30" s="26">
        <f>SUM(F30:$F$109)</f>
        <v>8867.7585140635238</v>
      </c>
      <c r="H30" s="26">
        <f>SUM(G30:$G$109)</f>
        <v>470902.472401109</v>
      </c>
      <c r="I30" s="26">
        <f t="shared" si="1"/>
        <v>46102.846466530114</v>
      </c>
      <c r="J30" s="26">
        <f>SUM(I30:$I$109)</f>
        <v>1278404.6863680189</v>
      </c>
      <c r="K30" s="26">
        <f>SUM(J30:$J$109)</f>
        <v>27724242.679530598</v>
      </c>
      <c r="M30" s="35">
        <f t="shared" si="5"/>
        <v>0.29306852528010569</v>
      </c>
      <c r="N30" s="17">
        <f t="shared" si="6"/>
        <v>3.102085742392029E-2</v>
      </c>
    </row>
    <row r="31" spans="1:14" x14ac:dyDescent="0.25">
      <c r="A31" s="15">
        <v>27</v>
      </c>
      <c r="B31" s="24">
        <f t="shared" si="2"/>
        <v>0.99972572060843523</v>
      </c>
      <c r="C31" s="16">
        <f t="shared" si="3"/>
        <v>2.7427939156481518E-4</v>
      </c>
      <c r="D31" s="41">
        <v>99398.999130994605</v>
      </c>
      <c r="E31" s="26">
        <f t="shared" si="4"/>
        <v>27.263097003800794</v>
      </c>
      <c r="F31" s="26">
        <f t="shared" si="0"/>
        <v>11.916065919791604</v>
      </c>
      <c r="G31" s="26">
        <f>SUM(F31:$F$109)</f>
        <v>8856.0549637494914</v>
      </c>
      <c r="H31" s="26">
        <f>SUM(G31:$G$109)</f>
        <v>462034.71388704551</v>
      </c>
      <c r="I31" s="26">
        <f t="shared" si="1"/>
        <v>44748.341562822003</v>
      </c>
      <c r="J31" s="26">
        <f>SUM(I31:$I$109)</f>
        <v>1232301.8399014892</v>
      </c>
      <c r="K31" s="26">
        <f>SUM(J31:$J$109)</f>
        <v>26445837.99316258</v>
      </c>
      <c r="M31" s="35">
        <f t="shared" si="5"/>
        <v>0.3019395301207457</v>
      </c>
      <c r="N31" s="17">
        <f t="shared" si="6"/>
        <v>3.1698298243516693E-2</v>
      </c>
    </row>
    <row r="32" spans="1:14" x14ac:dyDescent="0.25">
      <c r="A32" s="15">
        <v>28</v>
      </c>
      <c r="B32" s="24">
        <f t="shared" si="2"/>
        <v>0.99971019300472175</v>
      </c>
      <c r="C32" s="16">
        <f t="shared" si="3"/>
        <v>2.8980699527829E-4</v>
      </c>
      <c r="D32" s="41">
        <v>99371.736033990805</v>
      </c>
      <c r="E32" s="26">
        <f t="shared" si="4"/>
        <v>28.798624235598254</v>
      </c>
      <c r="F32" s="26">
        <f t="shared" si="0"/>
        <v>12.220591433660591</v>
      </c>
      <c r="G32" s="26">
        <f>SUM(F32:$F$109)</f>
        <v>8844.1388978297</v>
      </c>
      <c r="H32" s="26">
        <f>SUM(G32:$G$109)</f>
        <v>453178.65892329603</v>
      </c>
      <c r="I32" s="26">
        <f t="shared" si="1"/>
        <v>43433.075742645262</v>
      </c>
      <c r="J32" s="26">
        <f>SUM(I32:$I$109)</f>
        <v>1187553.4983386672</v>
      </c>
      <c r="K32" s="26">
        <f>SUM(J32:$J$109)</f>
        <v>25213536.153261095</v>
      </c>
      <c r="M32" s="35">
        <f t="shared" si="5"/>
        <v>0.3110830396912207</v>
      </c>
      <c r="N32" s="17">
        <f t="shared" si="6"/>
        <v>3.2383850021937922E-2</v>
      </c>
    </row>
    <row r="33" spans="1:14" x14ac:dyDescent="0.25">
      <c r="A33" s="15">
        <v>29</v>
      </c>
      <c r="B33" s="24">
        <f t="shared" si="2"/>
        <v>0.99969182887406649</v>
      </c>
      <c r="C33" s="16">
        <f t="shared" si="3"/>
        <v>3.0817112593347392E-4</v>
      </c>
      <c r="D33" s="41">
        <v>99342.937409755206</v>
      </c>
      <c r="E33" s="26">
        <f t="shared" si="4"/>
        <v>30.614624875102891</v>
      </c>
      <c r="F33" s="26">
        <f t="shared" si="0"/>
        <v>12.612820096088708</v>
      </c>
      <c r="G33" s="26">
        <f>SUM(F33:$F$109)</f>
        <v>8831.9183063960409</v>
      </c>
      <c r="H33" s="26">
        <f>SUM(G33:$G$109)</f>
        <v>444334.52002546628</v>
      </c>
      <c r="I33" s="26">
        <f t="shared" si="1"/>
        <v>42155.814110163679</v>
      </c>
      <c r="J33" s="26">
        <f>SUM(I33:$I$109)</f>
        <v>1144120.422596022</v>
      </c>
      <c r="K33" s="26">
        <f>SUM(J33:$J$109)</f>
        <v>24025982.654922426</v>
      </c>
      <c r="M33" s="35">
        <f t="shared" si="5"/>
        <v>0.32050841646309391</v>
      </c>
      <c r="N33" s="17">
        <f t="shared" si="6"/>
        <v>3.3075143935400127E-2</v>
      </c>
    </row>
    <row r="34" spans="1:14" x14ac:dyDescent="0.25">
      <c r="A34" s="15">
        <v>30</v>
      </c>
      <c r="B34" s="24">
        <f t="shared" si="2"/>
        <v>0.99967057001533166</v>
      </c>
      <c r="C34" s="16">
        <f t="shared" si="3"/>
        <v>3.2942998466830973E-4</v>
      </c>
      <c r="D34" s="41">
        <v>99312.322784880103</v>
      </c>
      <c r="E34" s="26">
        <f t="shared" si="4"/>
        <v>32.716456972397282</v>
      </c>
      <c r="F34" s="26">
        <f t="shared" si="0"/>
        <v>13.086162224174316</v>
      </c>
      <c r="G34" s="26">
        <f>SUM(F34:$F$109)</f>
        <v>8819.3054862999525</v>
      </c>
      <c r="H34" s="26">
        <f>SUM(G34:$G$109)</f>
        <v>435502.60171907017</v>
      </c>
      <c r="I34" s="26">
        <f t="shared" si="1"/>
        <v>40915.362044140493</v>
      </c>
      <c r="J34" s="26">
        <f>SUM(I34:$I$109)</f>
        <v>1101964.6084858587</v>
      </c>
      <c r="K34" s="26">
        <f>SUM(J34:$J$109)</f>
        <v>22881862.232326403</v>
      </c>
      <c r="M34" s="35">
        <f t="shared" si="5"/>
        <v>0.33022543490107203</v>
      </c>
      <c r="N34" s="17">
        <f t="shared" si="6"/>
        <v>3.3769633953646516E-2</v>
      </c>
    </row>
    <row r="35" spans="1:14" x14ac:dyDescent="0.25">
      <c r="A35" s="15">
        <v>31</v>
      </c>
      <c r="B35" s="24">
        <f t="shared" si="2"/>
        <v>0.99964642542528159</v>
      </c>
      <c r="C35" s="16">
        <f t="shared" si="3"/>
        <v>3.5357457471841484E-4</v>
      </c>
      <c r="D35" s="41">
        <v>99279.606327907706</v>
      </c>
      <c r="E35" s="26">
        <f t="shared" si="4"/>
        <v>35.102744585601613</v>
      </c>
      <c r="F35" s="26">
        <f t="shared" si="0"/>
        <v>13.631695722439952</v>
      </c>
      <c r="G35" s="26">
        <f>SUM(F35:$F$109)</f>
        <v>8806.219324075777</v>
      </c>
      <c r="H35" s="26">
        <f>SUM(G35:$G$109)</f>
        <v>426683.29623277026</v>
      </c>
      <c r="I35" s="26">
        <f t="shared" si="1"/>
        <v>39710.566307815141</v>
      </c>
      <c r="J35" s="26">
        <f>SUM(I35:$I$109)</f>
        <v>1061049.2464417182</v>
      </c>
      <c r="K35" s="26">
        <f>SUM(J35:$J$109)</f>
        <v>21779897.623840548</v>
      </c>
      <c r="M35" s="35">
        <f t="shared" si="5"/>
        <v>0.34024428461756923</v>
      </c>
      <c r="N35" s="17">
        <f t="shared" si="6"/>
        <v>3.4464646675613518E-2</v>
      </c>
    </row>
    <row r="36" spans="1:14" x14ac:dyDescent="0.25">
      <c r="A36" s="15">
        <v>32</v>
      </c>
      <c r="B36" s="24">
        <f t="shared" si="2"/>
        <v>0.99961948053248317</v>
      </c>
      <c r="C36" s="16">
        <f t="shared" si="3"/>
        <v>3.8051946751684545E-4</v>
      </c>
      <c r="D36" s="41">
        <v>99244.503583322105</v>
      </c>
      <c r="E36" s="26">
        <f t="shared" si="4"/>
        <v>37.764465657499386</v>
      </c>
      <c r="F36" s="26">
        <f t="shared" ref="F36:F67" si="7">E36*$N$3^(A36+1)</f>
        <v>14.238194746796696</v>
      </c>
      <c r="G36" s="26">
        <f>SUM(F36:$F$109)</f>
        <v>8792.587628353338</v>
      </c>
      <c r="H36" s="26">
        <f>SUM(G36:$G$109)</f>
        <v>417877.07690869441</v>
      </c>
      <c r="I36" s="26">
        <f t="shared" ref="I36:I67" si="8">D36*$N$3^A36</f>
        <v>38540.316175942738</v>
      </c>
      <c r="J36" s="26">
        <f>SUM(I36:$I$109)</f>
        <v>1021338.6801339032</v>
      </c>
      <c r="K36" s="26">
        <f>SUM(J36:$J$109)</f>
        <v>20718848.377398826</v>
      </c>
      <c r="M36" s="35">
        <f t="shared" si="5"/>
        <v>0.35057556776337501</v>
      </c>
      <c r="N36" s="17">
        <f t="shared" si="6"/>
        <v>3.5157442278865476E-2</v>
      </c>
    </row>
    <row r="37" spans="1:14" x14ac:dyDescent="0.25">
      <c r="A37" s="15">
        <v>33</v>
      </c>
      <c r="B37" s="24">
        <f t="shared" si="2"/>
        <v>0.99959007671528766</v>
      </c>
      <c r="C37" s="16">
        <f t="shared" si="3"/>
        <v>4.0992328471229885E-4</v>
      </c>
      <c r="D37" s="41">
        <v>99206.739117664605</v>
      </c>
      <c r="E37" s="26">
        <f t="shared" si="4"/>
        <v>40.667152364709182</v>
      </c>
      <c r="F37" s="26">
        <f t="shared" si="7"/>
        <v>14.886003710158585</v>
      </c>
      <c r="G37" s="26">
        <f>SUM(F37:$F$109)</f>
        <v>8778.3494336065414</v>
      </c>
      <c r="H37" s="26">
        <f>SUM(G37:$G$109)</f>
        <v>409084.48928034108</v>
      </c>
      <c r="I37" s="26">
        <f t="shared" si="8"/>
        <v>37403.54450034324</v>
      </c>
      <c r="J37" s="26">
        <f>SUM(I37:$I$109)</f>
        <v>982798.36395796016</v>
      </c>
      <c r="K37" s="26">
        <f>SUM(J37:$J$109)</f>
        <v>19697509.697264917</v>
      </c>
      <c r="M37" s="35">
        <f t="shared" si="5"/>
        <v>0.36123028995386047</v>
      </c>
      <c r="N37" s="17">
        <f t="shared" si="6"/>
        <v>3.5845285908821613E-2</v>
      </c>
    </row>
    <row r="38" spans="1:14" x14ac:dyDescent="0.25">
      <c r="A38" s="15">
        <v>34</v>
      </c>
      <c r="B38" s="24">
        <f t="shared" si="2"/>
        <v>0.99955880003924924</v>
      </c>
      <c r="C38" s="16">
        <f t="shared" si="3"/>
        <v>4.4119996075078804E-4</v>
      </c>
      <c r="D38" s="41">
        <v>99166.071965299896</v>
      </c>
      <c r="E38" s="26">
        <f t="shared" si="4"/>
        <v>43.752067058900138</v>
      </c>
      <c r="F38" s="26">
        <f t="shared" si="7"/>
        <v>15.548758252532338</v>
      </c>
      <c r="G38" s="26">
        <f>SUM(F38:$F$109)</f>
        <v>8763.4634298963829</v>
      </c>
      <c r="H38" s="26">
        <f>SUM(G38:$G$109)</f>
        <v>400306.13984673459</v>
      </c>
      <c r="I38" s="26">
        <f t="shared" si="8"/>
        <v>36299.234870409498</v>
      </c>
      <c r="J38" s="26">
        <f>SUM(I38:$I$109)</f>
        <v>945394.81945761712</v>
      </c>
      <c r="K38" s="26">
        <f>SUM(J38:$J$109)</f>
        <v>18714711.333306953</v>
      </c>
      <c r="M38" s="35">
        <f t="shared" si="5"/>
        <v>0.3722197802074137</v>
      </c>
      <c r="N38" s="17">
        <f t="shared" si="6"/>
        <v>3.6525693933807703E-2</v>
      </c>
    </row>
    <row r="39" spans="1:14" x14ac:dyDescent="0.25">
      <c r="A39" s="15">
        <v>35</v>
      </c>
      <c r="B39" s="24">
        <f t="shared" si="2"/>
        <v>0.99952616990526144</v>
      </c>
      <c r="C39" s="16">
        <f t="shared" si="3"/>
        <v>4.7383009473860629E-4</v>
      </c>
      <c r="D39" s="41">
        <v>99122.319898240996</v>
      </c>
      <c r="E39" s="26">
        <f t="shared" si="4"/>
        <v>46.967138228093972</v>
      </c>
      <c r="F39" s="26">
        <f t="shared" si="7"/>
        <v>16.20518560081187</v>
      </c>
      <c r="G39" s="26">
        <f>SUM(F39:$F$109)</f>
        <v>8747.9146716438499</v>
      </c>
      <c r="H39" s="26">
        <f>SUM(G39:$G$109)</f>
        <v>391542.67641683819</v>
      </c>
      <c r="I39" s="26">
        <f t="shared" si="8"/>
        <v>35226.426844086789</v>
      </c>
      <c r="J39" s="26">
        <f>SUM(I39:$I$109)</f>
        <v>909095.58458720753</v>
      </c>
      <c r="K39" s="26">
        <f>SUM(J39:$J$109)</f>
        <v>17769316.513849333</v>
      </c>
      <c r="M39" s="35">
        <f t="shared" si="5"/>
        <v>0.3835555983285644</v>
      </c>
      <c r="N39" s="17">
        <f t="shared" si="6"/>
        <v>3.7196675963046079E-2</v>
      </c>
    </row>
    <row r="40" spans="1:14" x14ac:dyDescent="0.25">
      <c r="A40" s="15">
        <v>36</v>
      </c>
      <c r="B40" s="24">
        <f t="shared" si="2"/>
        <v>0.99949154984996602</v>
      </c>
      <c r="C40" s="16">
        <f t="shared" si="3"/>
        <v>5.0845015003396867E-4</v>
      </c>
      <c r="D40" s="41">
        <v>99075.352760012902</v>
      </c>
      <c r="E40" s="26">
        <f t="shared" si="4"/>
        <v>50.374877975496929</v>
      </c>
      <c r="F40" s="26">
        <f t="shared" si="7"/>
        <v>16.874724572641139</v>
      </c>
      <c r="G40" s="26">
        <f>SUM(F40:$F$109)</f>
        <v>8731.7094860430389</v>
      </c>
      <c r="H40" s="26">
        <f>SUM(G40:$G$109)</f>
        <v>382794.76174519432</v>
      </c>
      <c r="I40" s="26">
        <f t="shared" si="8"/>
        <v>34184.209226133935</v>
      </c>
      <c r="J40" s="26">
        <f>SUM(I40:$I$109)</f>
        <v>873869.15774312068</v>
      </c>
      <c r="K40" s="26">
        <f>SUM(J40:$J$109)</f>
        <v>16860220.929262124</v>
      </c>
      <c r="M40" s="35">
        <f t="shared" si="5"/>
        <v>0.39524954740891549</v>
      </c>
      <c r="N40" s="17">
        <f t="shared" si="6"/>
        <v>3.7856683783262395E-2</v>
      </c>
    </row>
    <row r="41" spans="1:14" x14ac:dyDescent="0.25">
      <c r="A41" s="15">
        <v>37</v>
      </c>
      <c r="B41" s="24">
        <f t="shared" si="2"/>
        <v>0.99945374453467251</v>
      </c>
      <c r="C41" s="16">
        <f t="shared" si="3"/>
        <v>5.4625546532750737E-4</v>
      </c>
      <c r="D41" s="41">
        <v>99024.977882037405</v>
      </c>
      <c r="E41" s="26">
        <f t="shared" si="4"/>
        <v>54.092935371998465</v>
      </c>
      <c r="F41" s="26">
        <f t="shared" si="7"/>
        <v>17.592437241809073</v>
      </c>
      <c r="G41" s="26">
        <f>SUM(F41:$F$109)</f>
        <v>8714.834761470398</v>
      </c>
      <c r="H41" s="26">
        <f>SUM(G41:$G$109)</f>
        <v>374063.0522591513</v>
      </c>
      <c r="I41" s="26">
        <f t="shared" si="8"/>
        <v>33171.677922159332</v>
      </c>
      <c r="J41" s="26">
        <f>SUM(I41:$I$109)</f>
        <v>839684.94851698668</v>
      </c>
      <c r="K41" s="26">
        <f>SUM(J41:$J$109)</f>
        <v>15986351.771519</v>
      </c>
      <c r="M41" s="35">
        <f t="shared" si="5"/>
        <v>0.40731413276309736</v>
      </c>
      <c r="N41" s="17">
        <f t="shared" si="6"/>
        <v>3.8503511262804713E-2</v>
      </c>
    </row>
    <row r="42" spans="1:14" x14ac:dyDescent="0.25">
      <c r="A42" s="15">
        <v>38</v>
      </c>
      <c r="B42" s="24">
        <f t="shared" si="2"/>
        <v>0.99941151678777451</v>
      </c>
      <c r="C42" s="16">
        <f t="shared" si="3"/>
        <v>5.8848321222548664E-4</v>
      </c>
      <c r="D42" s="41">
        <v>98970.884946665406</v>
      </c>
      <c r="E42" s="26">
        <f t="shared" si="4"/>
        <v>58.242704290212714</v>
      </c>
      <c r="F42" s="26">
        <f t="shared" si="7"/>
        <v>18.390340408090559</v>
      </c>
      <c r="G42" s="26">
        <f>SUM(F42:$F$109)</f>
        <v>8697.2423242285895</v>
      </c>
      <c r="H42" s="26">
        <f>SUM(G42:$G$109)</f>
        <v>365348.21749768092</v>
      </c>
      <c r="I42" s="26">
        <f t="shared" si="8"/>
        <v>32187.920108543945</v>
      </c>
      <c r="J42" s="26">
        <f>SUM(I42:$I$109)</f>
        <v>806513.27059482737</v>
      </c>
      <c r="K42" s="26">
        <f>SUM(J42:$J$109)</f>
        <v>15146666.823002012</v>
      </c>
      <c r="M42" s="35">
        <f t="shared" si="5"/>
        <v>0.41976285449940209</v>
      </c>
      <c r="N42" s="17">
        <f t="shared" si="6"/>
        <v>3.9133738153706528E-2</v>
      </c>
    </row>
    <row r="43" spans="1:14" x14ac:dyDescent="0.25">
      <c r="A43" s="15">
        <v>39</v>
      </c>
      <c r="B43" s="24">
        <f t="shared" si="2"/>
        <v>0.99936413417871728</v>
      </c>
      <c r="C43" s="16">
        <f t="shared" si="3"/>
        <v>6.3586582128275372E-4</v>
      </c>
      <c r="D43" s="41">
        <v>98912.642242375194</v>
      </c>
      <c r="E43" s="26">
        <f t="shared" si="4"/>
        <v>62.895168494695099</v>
      </c>
      <c r="F43" s="26">
        <f t="shared" si="7"/>
        <v>19.280944153669978</v>
      </c>
      <c r="G43" s="26">
        <f>SUM(F43:$F$109)</f>
        <v>8678.8519838204975</v>
      </c>
      <c r="H43" s="26">
        <f>SUM(G43:$G$109)</f>
        <v>356650.97517345235</v>
      </c>
      <c r="I43" s="26">
        <f t="shared" si="8"/>
        <v>31232.017531964677</v>
      </c>
      <c r="J43" s="26">
        <f>SUM(I43:$I$109)</f>
        <v>774325.35048628342</v>
      </c>
      <c r="K43" s="26">
        <f>SUM(J43:$J$109)</f>
        <v>14340153.552407186</v>
      </c>
      <c r="M43" s="35">
        <f t="shared" si="5"/>
        <v>0.43261032404752148</v>
      </c>
      <c r="N43" s="17">
        <f t="shared" si="6"/>
        <v>3.9742654971352098E-2</v>
      </c>
    </row>
    <row r="44" spans="1:14" x14ac:dyDescent="0.25">
      <c r="A44" s="15">
        <v>40</v>
      </c>
      <c r="B44" s="24">
        <f t="shared" si="2"/>
        <v>0.99931087217218983</v>
      </c>
      <c r="C44" s="16">
        <f t="shared" si="3"/>
        <v>6.8912782781011602E-4</v>
      </c>
      <c r="D44" s="41">
        <v>98849.747073880499</v>
      </c>
      <c r="E44" s="26">
        <f t="shared" si="4"/>
        <v>68.120111480602645</v>
      </c>
      <c r="F44" s="26">
        <f t="shared" si="7"/>
        <v>20.274452590925296</v>
      </c>
      <c r="G44" s="26">
        <f>SUM(F44:$F$109)</f>
        <v>8659.5710396668273</v>
      </c>
      <c r="H44" s="26">
        <f>SUM(G44:$G$109)</f>
        <v>347972.12318963185</v>
      </c>
      <c r="I44" s="26">
        <f t="shared" si="8"/>
        <v>30303.066174258631</v>
      </c>
      <c r="J44" s="26">
        <f>SUM(I44:$I$109)</f>
        <v>743093.33295431873</v>
      </c>
      <c r="K44" s="26">
        <f>SUM(J44:$J$109)</f>
        <v>13565828.201920902</v>
      </c>
      <c r="M44" s="35">
        <f t="shared" si="5"/>
        <v>0.44587214862892227</v>
      </c>
      <c r="N44" s="17">
        <f t="shared" si="6"/>
        <v>4.0324709903991E-2</v>
      </c>
    </row>
    <row r="45" spans="1:14" x14ac:dyDescent="0.25">
      <c r="A45" s="15">
        <v>41</v>
      </c>
      <c r="B45" s="24">
        <f t="shared" si="2"/>
        <v>0.99925082930645526</v>
      </c>
      <c r="C45" s="16">
        <f t="shared" si="3"/>
        <v>7.4917069354468865E-4</v>
      </c>
      <c r="D45" s="41">
        <v>98781.626962399896</v>
      </c>
      <c r="E45" s="26">
        <f t="shared" si="4"/>
        <v>74.004299980893848</v>
      </c>
      <c r="F45" s="26">
        <f t="shared" si="7"/>
        <v>21.384225097388903</v>
      </c>
      <c r="G45" s="26">
        <f>SUM(F45:$F$109)</f>
        <v>8639.2965870759035</v>
      </c>
      <c r="H45" s="26">
        <f>SUM(G45:$G$109)</f>
        <v>339312.55214996496</v>
      </c>
      <c r="I45" s="26">
        <f t="shared" si="8"/>
        <v>29400.17814377668</v>
      </c>
      <c r="J45" s="26">
        <f>SUM(I45:$I$109)</f>
        <v>712790.2667800599</v>
      </c>
      <c r="K45" s="26">
        <f>SUM(J45:$J$109)</f>
        <v>12822734.868966585</v>
      </c>
      <c r="M45" s="35">
        <f t="shared" si="5"/>
        <v>0.45956501212633405</v>
      </c>
      <c r="N45" s="17">
        <f t="shared" si="6"/>
        <v>4.0873490432977756E-2</v>
      </c>
    </row>
    <row r="46" spans="1:14" x14ac:dyDescent="0.25">
      <c r="A46" s="15">
        <v>42</v>
      </c>
      <c r="B46" s="24">
        <f t="shared" si="2"/>
        <v>0.99918283352369486</v>
      </c>
      <c r="C46" s="16">
        <f t="shared" si="3"/>
        <v>8.1716647630516591E-4</v>
      </c>
      <c r="D46" s="41">
        <v>98707.622662419002</v>
      </c>
      <c r="E46" s="26">
        <f t="shared" si="4"/>
        <v>80.660560195508879</v>
      </c>
      <c r="F46" s="26">
        <f t="shared" si="7"/>
        <v>22.62875037276525</v>
      </c>
      <c r="G46" s="26">
        <f>SUM(F46:$F$109)</f>
        <v>8617.9123619785132</v>
      </c>
      <c r="H46" s="26">
        <f>SUM(G46:$G$109)</f>
        <v>330673.25556288916</v>
      </c>
      <c r="I46" s="26">
        <f t="shared" si="8"/>
        <v>28522.478050413949</v>
      </c>
      <c r="J46" s="26">
        <f>SUM(I46:$I$109)</f>
        <v>683390.08863628318</v>
      </c>
      <c r="K46" s="26">
        <f>SUM(J46:$J$109)</f>
        <v>12109944.602186527</v>
      </c>
      <c r="M46" s="35">
        <f t="shared" si="5"/>
        <v>0.4737068497793101</v>
      </c>
      <c r="N46" s="17">
        <f t="shared" si="6"/>
        <v>4.1381526279164853E-2</v>
      </c>
    </row>
    <row r="47" spans="1:14" x14ac:dyDescent="0.25">
      <c r="A47" s="15">
        <v>43</v>
      </c>
      <c r="B47" s="24">
        <f t="shared" si="2"/>
        <v>0.99910548249309705</v>
      </c>
      <c r="C47" s="16">
        <f t="shared" si="3"/>
        <v>8.945175069029692E-4</v>
      </c>
      <c r="D47" s="41">
        <v>98626.962102223493</v>
      </c>
      <c r="E47" s="26">
        <f t="shared" si="4"/>
        <v>88.223544253094587</v>
      </c>
      <c r="F47" s="26">
        <f t="shared" si="7"/>
        <v>24.029604004696147</v>
      </c>
      <c r="G47" s="26">
        <f>SUM(F47:$F$109)</f>
        <v>8595.2836116057479</v>
      </c>
      <c r="H47" s="26">
        <f>SUM(G47:$G$109)</f>
        <v>322055.34320091066</v>
      </c>
      <c r="I47" s="26">
        <f t="shared" si="8"/>
        <v>27669.097512165048</v>
      </c>
      <c r="J47" s="26">
        <f>SUM(I47:$I$109)</f>
        <v>654867.61058586917</v>
      </c>
      <c r="K47" s="26">
        <f>SUM(J47:$J$109)</f>
        <v>11426554.513550242</v>
      </c>
      <c r="M47" s="35">
        <f t="shared" si="5"/>
        <v>0.48831709162977616</v>
      </c>
      <c r="N47" s="17">
        <f t="shared" si="6"/>
        <v>4.1839995833198265E-2</v>
      </c>
    </row>
    <row r="48" spans="1:14" x14ac:dyDescent="0.25">
      <c r="A48" s="15">
        <v>44</v>
      </c>
      <c r="B48" s="24">
        <f t="shared" si="2"/>
        <v>0.99901761261147304</v>
      </c>
      <c r="C48" s="16">
        <f t="shared" si="3"/>
        <v>9.8238738852691825E-4</v>
      </c>
      <c r="D48" s="41">
        <v>98538.738557970399</v>
      </c>
      <c r="E48" s="26">
        <f t="shared" si="4"/>
        <v>96.803214040701278</v>
      </c>
      <c r="F48" s="26">
        <f t="shared" si="7"/>
        <v>25.59850869690753</v>
      </c>
      <c r="G48" s="26">
        <f>SUM(F48:$F$109)</f>
        <v>8571.2540076010519</v>
      </c>
      <c r="H48" s="26">
        <f>SUM(G48:$G$109)</f>
        <v>313460.0595893049</v>
      </c>
      <c r="I48" s="26">
        <f t="shared" si="8"/>
        <v>26839.171864116714</v>
      </c>
      <c r="J48" s="26">
        <f>SUM(I48:$I$109)</f>
        <v>627198.51307370409</v>
      </c>
      <c r="K48" s="26">
        <f>SUM(J48:$J$109)</f>
        <v>10771686.902964374</v>
      </c>
      <c r="M48" s="35">
        <f t="shared" si="5"/>
        <v>0.50341691962654644</v>
      </c>
      <c r="N48" s="17">
        <f t="shared" si="6"/>
        <v>4.223846124433895E-2</v>
      </c>
    </row>
    <row r="49" spans="1:14" x14ac:dyDescent="0.25">
      <c r="A49" s="15">
        <v>45</v>
      </c>
      <c r="B49" s="24">
        <f t="shared" si="2"/>
        <v>0.99891857614015445</v>
      </c>
      <c r="C49" s="16">
        <f t="shared" si="3"/>
        <v>1.0814238598455244E-3</v>
      </c>
      <c r="D49" s="41">
        <v>98441.935343929697</v>
      </c>
      <c r="E49" s="26">
        <f t="shared" si="4"/>
        <v>106.457457690296</v>
      </c>
      <c r="F49" s="26">
        <f t="shared" si="7"/>
        <v>27.331518059314504</v>
      </c>
      <c r="G49" s="26">
        <f>SUM(F49:$F$109)</f>
        <v>8545.6554989041433</v>
      </c>
      <c r="H49" s="26">
        <f>SUM(G49:$G$109)</f>
        <v>304888.80558170396</v>
      </c>
      <c r="I49" s="26">
        <f t="shared" si="8"/>
        <v>26031.84990306689</v>
      </c>
      <c r="J49" s="26">
        <f>SUM(I49:$I$109)</f>
        <v>600359.34120958741</v>
      </c>
      <c r="K49" s="26">
        <f>SUM(J49:$J$109)</f>
        <v>10144488.389890671</v>
      </c>
      <c r="M49" s="35">
        <f t="shared" si="5"/>
        <v>0.51902931506874217</v>
      </c>
      <c r="N49" s="17">
        <f t="shared" si="6"/>
        <v>4.2565043054631137E-2</v>
      </c>
    </row>
    <row r="50" spans="1:14" x14ac:dyDescent="0.25">
      <c r="A50" s="15">
        <v>46</v>
      </c>
      <c r="B50" s="24">
        <f t="shared" si="2"/>
        <v>0.99880783658120298</v>
      </c>
      <c r="C50" s="16">
        <f t="shared" si="3"/>
        <v>1.1921634187969836E-3</v>
      </c>
      <c r="D50" s="41">
        <v>98335.477886239401</v>
      </c>
      <c r="E50" s="26">
        <f t="shared" si="4"/>
        <v>117.23195950589434</v>
      </c>
      <c r="F50" s="26">
        <f t="shared" si="7"/>
        <v>29.221093442321926</v>
      </c>
      <c r="G50" s="26">
        <f>SUM(F50:$F$109)</f>
        <v>8518.3239808448288</v>
      </c>
      <c r="H50" s="26">
        <f>SUM(G50:$G$109)</f>
        <v>296343.15008279978</v>
      </c>
      <c r="I50" s="26">
        <f t="shared" si="8"/>
        <v>25246.309164529903</v>
      </c>
      <c r="J50" s="26">
        <f>SUM(I50:$I$109)</f>
        <v>574327.49130652053</v>
      </c>
      <c r="K50" s="26">
        <f>SUM(J50:$J$109)</f>
        <v>9544129.0486810859</v>
      </c>
      <c r="M50" s="35">
        <f t="shared" si="5"/>
        <v>0.53517894980641212</v>
      </c>
      <c r="N50" s="17">
        <f t="shared" si="6"/>
        <v>4.2806862849274888E-2</v>
      </c>
    </row>
    <row r="51" spans="1:14" x14ac:dyDescent="0.25">
      <c r="A51" s="15">
        <v>47</v>
      </c>
      <c r="B51" s="24">
        <f t="shared" si="2"/>
        <v>0.99868426034665181</v>
      </c>
      <c r="C51" s="16">
        <f t="shared" si="3"/>
        <v>1.3157396533481653E-3</v>
      </c>
      <c r="D51" s="41">
        <v>98218.245926733507</v>
      </c>
      <c r="E51" s="26">
        <f t="shared" si="4"/>
        <v>129.22964084810519</v>
      </c>
      <c r="F51" s="26">
        <f t="shared" si="7"/>
        <v>31.273418132304869</v>
      </c>
      <c r="G51" s="26">
        <f>SUM(F51:$F$109)</f>
        <v>8489.1028874025069</v>
      </c>
      <c r="H51" s="26">
        <f>SUM(G51:$G$109)</f>
        <v>287824.82610195497</v>
      </c>
      <c r="I51" s="26">
        <f t="shared" si="8"/>
        <v>24481.758677945931</v>
      </c>
      <c r="J51" s="26">
        <f>SUM(I51:$I$109)</f>
        <v>549081.18214199063</v>
      </c>
      <c r="K51" s="26">
        <f>SUM(J51:$J$109)</f>
        <v>8969801.5573745687</v>
      </c>
      <c r="M51" s="35">
        <f t="shared" si="5"/>
        <v>0.55189226406894454</v>
      </c>
      <c r="N51" s="17">
        <f t="shared" si="6"/>
        <v>4.2950108864577848E-2</v>
      </c>
    </row>
    <row r="52" spans="1:14" x14ac:dyDescent="0.25">
      <c r="A52" s="15">
        <v>48</v>
      </c>
      <c r="B52" s="24">
        <f t="shared" si="2"/>
        <v>0.99854600875330801</v>
      </c>
      <c r="C52" s="16">
        <f t="shared" si="3"/>
        <v>1.4539912466919596E-3</v>
      </c>
      <c r="D52" s="41">
        <v>98089.016285885402</v>
      </c>
      <c r="E52" s="26">
        <f t="shared" si="4"/>
        <v>142.62057107630244</v>
      </c>
      <c r="F52" s="26">
        <f t="shared" si="7"/>
        <v>33.508744845747231</v>
      </c>
      <c r="G52" s="26">
        <f>SUM(F52:$F$109)</f>
        <v>8457.829469270202</v>
      </c>
      <c r="H52" s="26">
        <f>SUM(G52:$G$109)</f>
        <v>279335.72321455245</v>
      </c>
      <c r="I52" s="26">
        <f t="shared" si="8"/>
        <v>23737.424327446268</v>
      </c>
      <c r="J52" s="26">
        <f>SUM(I52:$I$109)</f>
        <v>524599.42346404481</v>
      </c>
      <c r="K52" s="26">
        <f>SUM(J52:$J$109)</f>
        <v>8420720.3752325773</v>
      </c>
      <c r="M52" s="35">
        <f t="shared" si="5"/>
        <v>0.5691979483021985</v>
      </c>
      <c r="N52" s="17">
        <f t="shared" si="6"/>
        <v>4.2979422207243087E-2</v>
      </c>
    </row>
    <row r="53" spans="1:14" x14ac:dyDescent="0.25">
      <c r="A53" s="15">
        <v>49</v>
      </c>
      <c r="B53" s="24">
        <f t="shared" si="2"/>
        <v>0.99839100760769417</v>
      </c>
      <c r="C53" s="16">
        <f t="shared" si="3"/>
        <v>1.6089923923058439E-3</v>
      </c>
      <c r="D53" s="41">
        <v>97946.395714809099</v>
      </c>
      <c r="E53" s="26">
        <f t="shared" si="4"/>
        <v>157.59500555890554</v>
      </c>
      <c r="F53" s="26">
        <f t="shared" si="7"/>
        <v>35.948536507491944</v>
      </c>
      <c r="G53" s="26">
        <f>SUM(F53:$F$109)</f>
        <v>8424.320724424455</v>
      </c>
      <c r="H53" s="26">
        <f>SUM(G53:$G$109)</f>
        <v>270877.89374528214</v>
      </c>
      <c r="I53" s="26">
        <f t="shared" si="8"/>
        <v>23012.534291509852</v>
      </c>
      <c r="J53" s="26">
        <f>SUM(I53:$I$109)</f>
        <v>500861.99913659861</v>
      </c>
      <c r="K53" s="26">
        <f>SUM(J53:$J$109)</f>
        <v>7896120.9517685296</v>
      </c>
      <c r="M53" s="35">
        <f t="shared" si="5"/>
        <v>0.58712756509159925</v>
      </c>
      <c r="N53" s="17">
        <f t="shared" si="6"/>
        <v>4.2877156637201957E-2</v>
      </c>
    </row>
    <row r="54" spans="1:14" x14ac:dyDescent="0.25">
      <c r="A54" s="15">
        <v>50</v>
      </c>
      <c r="B54" s="24">
        <f t="shared" si="2"/>
        <v>0.99821770456463732</v>
      </c>
      <c r="C54" s="16">
        <f t="shared" si="3"/>
        <v>1.7822954353626803E-3</v>
      </c>
      <c r="D54" s="41">
        <v>97788.800709250194</v>
      </c>
      <c r="E54" s="26">
        <f t="shared" si="4"/>
        <v>174.28853313368745</v>
      </c>
      <c r="F54" s="26">
        <f t="shared" si="7"/>
        <v>38.59849352812153</v>
      </c>
      <c r="G54" s="26">
        <f>SUM(F54:$F$109)</f>
        <v>8388.3721879169643</v>
      </c>
      <c r="H54" s="26">
        <f>SUM(G54:$G$109)</f>
        <v>262453.57302085758</v>
      </c>
      <c r="I54" s="26">
        <f t="shared" si="8"/>
        <v>22306.317765929256</v>
      </c>
      <c r="J54" s="26">
        <f>SUM(I54:$I$109)</f>
        <v>477849.46484508872</v>
      </c>
      <c r="K54" s="26">
        <f>SUM(J54:$J$109)</f>
        <v>7395258.9526319318</v>
      </c>
      <c r="M54" s="35">
        <f t="shared" si="5"/>
        <v>0.60571598445523378</v>
      </c>
      <c r="N54" s="17">
        <f t="shared" si="6"/>
        <v>4.2623059121876132E-2</v>
      </c>
    </row>
    <row r="55" spans="1:14" x14ac:dyDescent="0.25">
      <c r="A55" s="15">
        <v>51</v>
      </c>
      <c r="B55" s="24">
        <f t="shared" si="2"/>
        <v>0.99802499310951864</v>
      </c>
      <c r="C55" s="16">
        <f t="shared" si="3"/>
        <v>1.9750068904813528E-3</v>
      </c>
      <c r="D55" s="41">
        <v>97614.512176116506</v>
      </c>
      <c r="E55" s="26">
        <f t="shared" si="4"/>
        <v>192.78933415880601</v>
      </c>
      <c r="F55" s="26">
        <f t="shared" si="7"/>
        <v>41.45217459664083</v>
      </c>
      <c r="G55" s="26">
        <f>SUM(F55:$F$109)</f>
        <v>8349.7736943888412</v>
      </c>
      <c r="H55" s="26">
        <f>SUM(G55:$G$109)</f>
        <v>254065.20083294067</v>
      </c>
      <c r="I55" s="26">
        <f t="shared" si="8"/>
        <v>21618.020696694457</v>
      </c>
      <c r="J55" s="26">
        <f>SUM(I55:$I$109)</f>
        <v>455543.14707915956</v>
      </c>
      <c r="K55" s="26">
        <f>SUM(J55:$J$109)</f>
        <v>6917409.4877868425</v>
      </c>
      <c r="M55" s="35">
        <f t="shared" si="5"/>
        <v>0.62500140113322589</v>
      </c>
      <c r="N55" s="17">
        <f t="shared" si="6"/>
        <v>4.2194658807959778E-2</v>
      </c>
    </row>
    <row r="56" spans="1:14" x14ac:dyDescent="0.25">
      <c r="A56" s="15">
        <v>52</v>
      </c>
      <c r="B56" s="24">
        <f t="shared" si="2"/>
        <v>0.99781210242264884</v>
      </c>
      <c r="C56" s="16">
        <f t="shared" si="3"/>
        <v>2.1878975773512053E-3</v>
      </c>
      <c r="D56" s="41">
        <v>97421.7228419577</v>
      </c>
      <c r="E56" s="26">
        <f t="shared" si="4"/>
        <v>213.14875138729985</v>
      </c>
      <c r="F56" s="26">
        <f t="shared" si="7"/>
        <v>44.494863986877952</v>
      </c>
      <c r="G56" s="26">
        <f>SUM(F56:$F$109)</f>
        <v>8308.3215197922</v>
      </c>
      <c r="H56" s="26">
        <f>SUM(G56:$G$109)</f>
        <v>245715.42713855181</v>
      </c>
      <c r="I56" s="26">
        <f t="shared" si="8"/>
        <v>20946.917433844581</v>
      </c>
      <c r="J56" s="26">
        <f>SUM(I56:$I$109)</f>
        <v>433925.12638246507</v>
      </c>
      <c r="K56" s="26">
        <f>SUM(J56:$J$109)</f>
        <v>6461866.340707683</v>
      </c>
      <c r="M56" s="35">
        <f t="shared" si="5"/>
        <v>0.64502537272288563</v>
      </c>
      <c r="N56" s="17">
        <f t="shared" si="6"/>
        <v>4.1567587954347722E-2</v>
      </c>
    </row>
    <row r="57" spans="1:14" ht="16.5" customHeight="1" x14ac:dyDescent="0.25">
      <c r="A57" s="15">
        <v>53</v>
      </c>
      <c r="B57" s="24">
        <f t="shared" si="2"/>
        <v>0.99757927330009133</v>
      </c>
      <c r="C57" s="16">
        <f t="shared" si="3"/>
        <v>2.4207266999087085E-3</v>
      </c>
      <c r="D57" s="41">
        <v>97208.574090570401</v>
      </c>
      <c r="E57" s="26">
        <f t="shared" si="4"/>
        <v>235.31539076109766</v>
      </c>
      <c r="F57" s="26">
        <f t="shared" si="7"/>
        <v>47.691413997993294</v>
      </c>
      <c r="G57" s="26">
        <f>SUM(F57:$F$109)</f>
        <v>8263.8266558053238</v>
      </c>
      <c r="H57" s="26">
        <f>SUM(G57:$G$109)</f>
        <v>237407.10561875967</v>
      </c>
      <c r="I57" s="26">
        <f t="shared" si="8"/>
        <v>20292.318178580677</v>
      </c>
      <c r="J57" s="26">
        <f>SUM(I57:$I$109)</f>
        <v>412978.20894862054</v>
      </c>
      <c r="K57" s="26">
        <f>SUM(J57:$J$109)</f>
        <v>6027941.2143252175</v>
      </c>
      <c r="M57" s="35">
        <f t="shared" si="5"/>
        <v>0.66583290811114926</v>
      </c>
      <c r="N57" s="17">
        <f t="shared" si="6"/>
        <v>4.0715800015841609E-2</v>
      </c>
    </row>
    <row r="58" spans="1:14" ht="12.75" customHeight="1" x14ac:dyDescent="0.25">
      <c r="A58" s="15">
        <v>54</v>
      </c>
      <c r="B58" s="24">
        <f t="shared" si="2"/>
        <v>0.99732773392673757</v>
      </c>
      <c r="C58" s="16">
        <f t="shared" si="3"/>
        <v>2.6722660732623866E-3</v>
      </c>
      <c r="D58" s="41">
        <v>96973.258699809303</v>
      </c>
      <c r="E58" s="26">
        <f t="shared" si="4"/>
        <v>259.13834923719696</v>
      </c>
      <c r="F58" s="26">
        <f t="shared" si="7"/>
        <v>50.989919826963515</v>
      </c>
      <c r="G58" s="26">
        <f>SUM(F58:$F$109)</f>
        <v>8216.1352418073293</v>
      </c>
      <c r="H58" s="26">
        <f>SUM(G58:$G$109)</f>
        <v>229143.27896295433</v>
      </c>
      <c r="I58" s="26">
        <f t="shared" si="8"/>
        <v>19653.58837103179</v>
      </c>
      <c r="J58" s="26">
        <f>SUM(I58:$I$109)</f>
        <v>392685.89077003993</v>
      </c>
      <c r="K58" s="26">
        <f>SUM(J58:$J$109)</f>
        <v>5614963.0053765969</v>
      </c>
      <c r="M58" s="35">
        <f t="shared" si="5"/>
        <v>0.68747207736760918</v>
      </c>
      <c r="N58" s="17">
        <f t="shared" si="6"/>
        <v>3.9612438203215097E-2</v>
      </c>
    </row>
    <row r="59" spans="1:14" x14ac:dyDescent="0.25">
      <c r="A59" s="15">
        <v>55</v>
      </c>
      <c r="B59" s="24">
        <f t="shared" si="2"/>
        <v>0.99705858646943979</v>
      </c>
      <c r="C59" s="16">
        <f t="shared" si="3"/>
        <v>2.9414135305602025E-3</v>
      </c>
      <c r="D59" s="41">
        <v>96714.120350572106</v>
      </c>
      <c r="E59" s="26">
        <f t="shared" si="4"/>
        <v>284.47622219540062</v>
      </c>
      <c r="F59" s="26">
        <f t="shared" si="7"/>
        <v>54.345224663313509</v>
      </c>
      <c r="G59" s="26">
        <f>SUM(F59:$F$109)</f>
        <v>8165.1453219803661</v>
      </c>
      <c r="H59" s="26">
        <f>SUM(G59:$G$109)</f>
        <v>220927.143721147</v>
      </c>
      <c r="I59" s="26">
        <f t="shared" si="8"/>
        <v>19030.163838456327</v>
      </c>
      <c r="J59" s="26">
        <f>SUM(I59:$I$109)</f>
        <v>373032.30239900807</v>
      </c>
      <c r="K59" s="26">
        <f>SUM(J59:$J$109)</f>
        <v>5222277.1146065565</v>
      </c>
      <c r="M59" s="35">
        <f t="shared" si="5"/>
        <v>0.7099935313146053</v>
      </c>
      <c r="N59" s="17">
        <f t="shared" si="6"/>
        <v>3.8230707899726428E-2</v>
      </c>
    </row>
    <row r="60" spans="1:14" x14ac:dyDescent="0.25">
      <c r="A60" s="15">
        <v>56</v>
      </c>
      <c r="B60" s="24">
        <f t="shared" si="2"/>
        <v>0.99676966099076336</v>
      </c>
      <c r="C60" s="16">
        <f t="shared" si="3"/>
        <v>3.23033900923668E-3</v>
      </c>
      <c r="D60" s="41">
        <v>96429.644128376705</v>
      </c>
      <c r="E60" s="26">
        <f t="shared" si="4"/>
        <v>311.50044107470603</v>
      </c>
      <c r="F60" s="26">
        <f t="shared" si="7"/>
        <v>57.774588081213309</v>
      </c>
      <c r="G60" s="26">
        <f>SUM(F60:$F$109)</f>
        <v>8110.800097317052</v>
      </c>
      <c r="H60" s="26">
        <f>SUM(G60:$G$109)</f>
        <v>212761.99839916665</v>
      </c>
      <c r="I60" s="26">
        <f t="shared" si="8"/>
        <v>18421.541997138946</v>
      </c>
      <c r="J60" s="26">
        <f>SUM(I60:$I$109)</f>
        <v>354002.13856055174</v>
      </c>
      <c r="K60" s="26">
        <f>SUM(J60:$J$109)</f>
        <v>4849244.8122075489</v>
      </c>
      <c r="M60" s="35">
        <f t="shared" si="5"/>
        <v>0.73345071912327175</v>
      </c>
      <c r="N60" s="17">
        <f t="shared" si="6"/>
        <v>3.6543705756727628E-2</v>
      </c>
    </row>
    <row r="61" spans="1:14" x14ac:dyDescent="0.25">
      <c r="A61" s="15">
        <v>57</v>
      </c>
      <c r="B61" s="24">
        <f t="shared" si="2"/>
        <v>0.99645727799532624</v>
      </c>
      <c r="C61" s="16">
        <f t="shared" si="3"/>
        <v>3.5427220046737491E-3</v>
      </c>
      <c r="D61" s="41">
        <v>96118.143687301999</v>
      </c>
      <c r="E61" s="26">
        <f t="shared" si="4"/>
        <v>340.519862689398</v>
      </c>
      <c r="F61" s="26">
        <f t="shared" si="7"/>
        <v>61.317355556267572</v>
      </c>
      <c r="G61" s="26">
        <f>SUM(F61:$F$109)</f>
        <v>8053.0255092358393</v>
      </c>
      <c r="H61" s="26">
        <f>SUM(G61:$G$109)</f>
        <v>204651.19830184957</v>
      </c>
      <c r="I61" s="26">
        <f t="shared" si="8"/>
        <v>17827.217642150772</v>
      </c>
      <c r="J61" s="26">
        <f>SUM(I61:$I$109)</f>
        <v>335580.59656341275</v>
      </c>
      <c r="K61" s="26">
        <f>SUM(J61:$J$109)</f>
        <v>4495242.6736469958</v>
      </c>
      <c r="M61" s="35">
        <f t="shared" si="5"/>
        <v>0.75790252278150994</v>
      </c>
      <c r="N61" s="17">
        <f t="shared" si="6"/>
        <v>3.4521193076834308E-2</v>
      </c>
    </row>
    <row r="62" spans="1:14" x14ac:dyDescent="0.25">
      <c r="A62" s="15">
        <v>58</v>
      </c>
      <c r="B62" s="24">
        <f t="shared" si="2"/>
        <v>0.99611603059110143</v>
      </c>
      <c r="C62" s="16">
        <f t="shared" si="3"/>
        <v>3.8839694088986126E-3</v>
      </c>
      <c r="D62" s="41">
        <v>95777.623824612601</v>
      </c>
      <c r="E62" s="26">
        <f t="shared" si="4"/>
        <v>371.99736099179427</v>
      </c>
      <c r="F62" s="26">
        <f t="shared" si="7"/>
        <v>65.034469405862666</v>
      </c>
      <c r="G62" s="26">
        <f>SUM(F62:$F$109)</f>
        <v>7991.7081536795713</v>
      </c>
      <c r="H62" s="26">
        <f>SUM(G62:$G$109)</f>
        <v>196598.17279261371</v>
      </c>
      <c r="I62" s="26">
        <f t="shared" si="8"/>
        <v>17246.660937793993</v>
      </c>
      <c r="J62" s="26">
        <f>SUM(I62:$I$109)</f>
        <v>317753.37892126193</v>
      </c>
      <c r="K62" s="26">
        <f>SUM(J62:$J$109)</f>
        <v>4159662.0770835849</v>
      </c>
      <c r="M62" s="35">
        <f t="shared" si="5"/>
        <v>0.7834150200954394</v>
      </c>
      <c r="N62" s="17">
        <f t="shared" si="6"/>
        <v>3.2127927179047333E-2</v>
      </c>
    </row>
    <row r="63" spans="1:14" x14ac:dyDescent="0.25">
      <c r="A63" s="15">
        <v>59</v>
      </c>
      <c r="B63" s="24">
        <f t="shared" si="2"/>
        <v>0.99573752396372583</v>
      </c>
      <c r="C63" s="16">
        <f t="shared" si="3"/>
        <v>4.2624760362741671E-3</v>
      </c>
      <c r="D63" s="41">
        <v>95405.626463620807</v>
      </c>
      <c r="E63" s="26">
        <f t="shared" si="4"/>
        <v>406.6641965269082</v>
      </c>
      <c r="F63" s="26">
        <f t="shared" si="7"/>
        <v>69.024370675555801</v>
      </c>
      <c r="G63" s="26">
        <f>SUM(F63:$F$109)</f>
        <v>7926.6736842737082</v>
      </c>
      <c r="H63" s="26">
        <f>SUM(G63:$G$109)</f>
        <v>188606.46463893415</v>
      </c>
      <c r="I63" s="26">
        <f t="shared" si="8"/>
        <v>16679.296538161125</v>
      </c>
      <c r="J63" s="26">
        <f>SUM(I63:$I$109)</f>
        <v>300506.71798346797</v>
      </c>
      <c r="K63" s="26">
        <f>SUM(J63:$J$109)</f>
        <v>3841908.6981623229</v>
      </c>
      <c r="M63" s="35">
        <f t="shared" si="5"/>
        <v>0.81006373345831273</v>
      </c>
      <c r="N63" s="17">
        <f t="shared" si="6"/>
        <v>2.9321680094022803E-2</v>
      </c>
    </row>
    <row r="64" spans="1:14" x14ac:dyDescent="0.25">
      <c r="A64" s="15">
        <v>60</v>
      </c>
      <c r="B64" s="24">
        <f t="shared" si="2"/>
        <v>0.99531078232864545</v>
      </c>
      <c r="C64" s="16">
        <f t="shared" si="3"/>
        <v>4.6892176713545404E-3</v>
      </c>
      <c r="D64" s="41">
        <v>94998.962267093899</v>
      </c>
      <c r="E64" s="26">
        <f t="shared" si="4"/>
        <v>445.47081262319989</v>
      </c>
      <c r="F64" s="26">
        <f t="shared" si="7"/>
        <v>73.408871396757505</v>
      </c>
      <c r="G64" s="26">
        <f>SUM(F64:$F$109)</f>
        <v>7857.6493135981527</v>
      </c>
      <c r="H64" s="26">
        <f>SUM(G64:$G$109)</f>
        <v>180679.79095466042</v>
      </c>
      <c r="I64" s="26">
        <f t="shared" si="8"/>
        <v>16124.467413946897</v>
      </c>
      <c r="J64" s="26">
        <f>SUM(I64:$I$109)</f>
        <v>283827.42144530686</v>
      </c>
      <c r="K64" s="26">
        <f>SUM(J64:$J$109)</f>
        <v>3541401.9801788554</v>
      </c>
      <c r="M64" s="35">
        <f t="shared" si="5"/>
        <v>0.83793733326500353</v>
      </c>
      <c r="N64" s="17">
        <f t="shared" si="6"/>
        <v>2.6049891498830646E-2</v>
      </c>
    </row>
    <row r="65" spans="1:11" x14ac:dyDescent="0.25">
      <c r="A65" s="15">
        <v>61</v>
      </c>
      <c r="B65" s="24">
        <f t="shared" si="2"/>
        <v>0.994826389641006</v>
      </c>
      <c r="C65" s="16">
        <f t="shared" si="3"/>
        <v>5.1736103589939764E-3</v>
      </c>
      <c r="D65" s="41">
        <v>94553.491454470699</v>
      </c>
      <c r="E65" s="26">
        <f t="shared" si="4"/>
        <v>489.18292286789801</v>
      </c>
      <c r="F65" s="26">
        <f t="shared" si="7"/>
        <v>78.264237045556726</v>
      </c>
      <c r="G65" s="26">
        <f>SUM(F65:$F$109)</f>
        <v>7784.2404422013951</v>
      </c>
      <c r="H65" s="26">
        <f>SUM(G65:$G$109)</f>
        <v>172822.14164106231</v>
      </c>
      <c r="I65" s="26">
        <f t="shared" si="8"/>
        <v>15581.413860590519</v>
      </c>
      <c r="J65" s="26">
        <f>SUM(I65:$I$109)</f>
        <v>267702.95403135987</v>
      </c>
      <c r="K65" s="26">
        <f>SUM(J65:$J$109)</f>
        <v>3257574.558733548</v>
      </c>
    </row>
    <row r="66" spans="1:11" x14ac:dyDescent="0.25">
      <c r="A66" s="15">
        <v>62</v>
      </c>
      <c r="B66" s="24">
        <f t="shared" si="2"/>
        <v>0.9942798117449444</v>
      </c>
      <c r="C66" s="16">
        <f t="shared" si="3"/>
        <v>5.7201882550555836E-3</v>
      </c>
      <c r="D66" s="41">
        <v>94064.308531602801</v>
      </c>
      <c r="E66" s="26">
        <f t="shared" si="4"/>
        <v>538.06555288239906</v>
      </c>
      <c r="F66" s="26">
        <f t="shared" si="7"/>
        <v>83.577626362414108</v>
      </c>
      <c r="G66" s="26">
        <f>SUM(F66:$F$109)</f>
        <v>7705.9762051558382</v>
      </c>
      <c r="H66" s="26">
        <f>SUM(G66:$G$109)</f>
        <v>165037.9011988609</v>
      </c>
      <c r="I66" s="26">
        <f t="shared" si="8"/>
        <v>15049.322035372423</v>
      </c>
      <c r="J66" s="26">
        <f>SUM(I66:$I$109)</f>
        <v>252121.54017076927</v>
      </c>
      <c r="K66" s="26">
        <f>SUM(J66:$J$109)</f>
        <v>2989871.6047021877</v>
      </c>
    </row>
    <row r="67" spans="1:11" x14ac:dyDescent="0.25">
      <c r="A67" s="15">
        <v>63</v>
      </c>
      <c r="B67" s="24">
        <f t="shared" si="2"/>
        <v>0.99366728843794072</v>
      </c>
      <c r="C67" s="16">
        <f t="shared" si="3"/>
        <v>6.3327115620592494E-3</v>
      </c>
      <c r="D67" s="41">
        <v>93526.242978720402</v>
      </c>
      <c r="E67" s="26">
        <f t="shared" si="4"/>
        <v>592.27472026730538</v>
      </c>
      <c r="F67" s="26">
        <f t="shared" si="7"/>
        <v>89.318375401769629</v>
      </c>
      <c r="G67" s="26">
        <f>SUM(F67:$F$109)</f>
        <v>7622.3985787934253</v>
      </c>
      <c r="H67" s="26">
        <f>SUM(G67:$G$109)</f>
        <v>157331.924993705</v>
      </c>
      <c r="I67" s="26">
        <f t="shared" si="8"/>
        <v>14527.414640989455</v>
      </c>
      <c r="J67" s="26">
        <f>SUM(I67:$I$109)</f>
        <v>237072.21813539683</v>
      </c>
      <c r="K67" s="26">
        <f>SUM(J67:$J$109)</f>
        <v>2737750.064531419</v>
      </c>
    </row>
    <row r="68" spans="1:11" x14ac:dyDescent="0.25">
      <c r="A68" s="15">
        <v>64</v>
      </c>
      <c r="B68" s="24">
        <f t="shared" si="2"/>
        <v>0.99298352560534731</v>
      </c>
      <c r="C68" s="16">
        <f t="shared" si="3"/>
        <v>7.0164743946526838E-3</v>
      </c>
      <c r="D68" s="41">
        <v>92933.968258453096</v>
      </c>
      <c r="E68" s="26">
        <f t="shared" si="4"/>
        <v>652.06880867890141</v>
      </c>
      <c r="F68" s="26">
        <f t="shared" ref="F68:F99" si="9">E68*$N$3^(A68+1)</f>
        <v>95.471516403249268</v>
      </c>
      <c r="G68" s="26">
        <f>SUM(F68:$F$109)</f>
        <v>7533.0802033916552</v>
      </c>
      <c r="H68" s="26">
        <f>SUM(G68:$G$109)</f>
        <v>149709.52641491161</v>
      </c>
      <c r="I68" s="26">
        <f t="shared" ref="I68:I99" si="10">D68*$N$3^A68</f>
        <v>14014.96768381129</v>
      </c>
      <c r="J68" s="26">
        <f>SUM(I68:$I$109)</f>
        <v>222544.80349440739</v>
      </c>
      <c r="K68" s="26">
        <f>SUM(J68:$J$109)</f>
        <v>2500677.846396022</v>
      </c>
    </row>
    <row r="69" spans="1:11" x14ac:dyDescent="0.25">
      <c r="A69" s="15">
        <v>65</v>
      </c>
      <c r="B69" s="24">
        <f t="shared" ref="B69:B109" si="11">D70/D69</f>
        <v>0.99222115287698442</v>
      </c>
      <c r="C69" s="16">
        <f t="shared" si="3"/>
        <v>7.77884712301563E-3</v>
      </c>
      <c r="D69" s="41">
        <v>92281.899449774195</v>
      </c>
      <c r="E69" s="26">
        <f t="shared" si="4"/>
        <v>717.84678804129362</v>
      </c>
      <c r="F69" s="26">
        <f t="shared" si="9"/>
        <v>102.04105284734473</v>
      </c>
      <c r="G69" s="26">
        <f>SUM(F69:$F$109)</f>
        <v>7437.6086869884057</v>
      </c>
      <c r="H69" s="26">
        <f>SUM(G69:$G$109)</f>
        <v>142176.44621151997</v>
      </c>
      <c r="I69" s="26">
        <f t="shared" si="10"/>
        <v>13511.293225161111</v>
      </c>
      <c r="J69" s="26">
        <f>SUM(I69:$I$109)</f>
        <v>208529.83581059609</v>
      </c>
      <c r="K69" s="26">
        <f>SUM(J69:$J$109)</f>
        <v>2278133.0429016142</v>
      </c>
    </row>
    <row r="70" spans="1:11" x14ac:dyDescent="0.25">
      <c r="A70" s="15">
        <v>66</v>
      </c>
      <c r="B70" s="24">
        <f t="shared" si="11"/>
        <v>0.99137208495878026</v>
      </c>
      <c r="C70" s="16">
        <f t="shared" ref="C70:C109" si="12">E70/D70</f>
        <v>8.6279150412197549E-3</v>
      </c>
      <c r="D70" s="41">
        <v>91564.052661732901</v>
      </c>
      <c r="E70" s="26">
        <f t="shared" ref="E70:E109" si="13">D70-D71</f>
        <v>790.00686719520309</v>
      </c>
      <c r="F70" s="26">
        <f t="shared" si="9"/>
        <v>109.02769013382422</v>
      </c>
      <c r="G70" s="26">
        <f>SUM(F70:$F$109)</f>
        <v>7335.5676341410617</v>
      </c>
      <c r="H70" s="26">
        <f>SUM(G70:$G$109)</f>
        <v>134738.83752453155</v>
      </c>
      <c r="I70" s="26">
        <f t="shared" si="10"/>
        <v>13015.719359930432</v>
      </c>
      <c r="J70" s="26">
        <f>SUM(I70:$I$109)</f>
        <v>195018.54258543497</v>
      </c>
      <c r="K70" s="26">
        <f>SUM(J70:$J$109)</f>
        <v>2069603.2070910174</v>
      </c>
    </row>
    <row r="71" spans="1:11" x14ac:dyDescent="0.25">
      <c r="A71" s="15">
        <v>67</v>
      </c>
      <c r="B71" s="24">
        <f t="shared" si="11"/>
        <v>0.99042638062270216</v>
      </c>
      <c r="C71" s="16">
        <f t="shared" si="12"/>
        <v>9.5736193772978043E-3</v>
      </c>
      <c r="D71" s="41">
        <v>90774.045794537698</v>
      </c>
      <c r="E71" s="26">
        <f t="shared" si="13"/>
        <v>869.03616377430444</v>
      </c>
      <c r="F71" s="26">
        <f t="shared" si="9"/>
        <v>116.44117238058736</v>
      </c>
      <c r="G71" s="26">
        <f>SUM(F71:$F$109)</f>
        <v>7226.539944007237</v>
      </c>
      <c r="H71" s="26">
        <f>SUM(G71:$G$109)</f>
        <v>127403.26989039045</v>
      </c>
      <c r="I71" s="26">
        <f t="shared" si="10"/>
        <v>12527.593047662713</v>
      </c>
      <c r="J71" s="26">
        <f>SUM(I71:$I$109)</f>
        <v>182002.82322550454</v>
      </c>
      <c r="K71" s="26">
        <f>SUM(J71:$J$109)</f>
        <v>1874584.664505583</v>
      </c>
    </row>
    <row r="72" spans="1:11" x14ac:dyDescent="0.25">
      <c r="A72" s="15">
        <v>68</v>
      </c>
      <c r="B72" s="24">
        <f t="shared" si="11"/>
        <v>0.98937215657644129</v>
      </c>
      <c r="C72" s="16">
        <f t="shared" si="12"/>
        <v>1.0627843423558683E-2</v>
      </c>
      <c r="D72" s="41">
        <v>89905.009630763394</v>
      </c>
      <c r="E72" s="26">
        <f t="shared" si="13"/>
        <v>955.49636534928868</v>
      </c>
      <c r="F72" s="26">
        <f t="shared" si="9"/>
        <v>124.29696793294528</v>
      </c>
      <c r="G72" s="26">
        <f>SUM(F72:$F$109)</f>
        <v>7110.09877162665</v>
      </c>
      <c r="H72" s="26">
        <f>SUM(G72:$G$109)</f>
        <v>120176.7299463832</v>
      </c>
      <c r="I72" s="26">
        <f t="shared" si="10"/>
        <v>12046.270524379326</v>
      </c>
      <c r="J72" s="26">
        <f>SUM(I72:$I$109)</f>
        <v>169475.23017784185</v>
      </c>
      <c r="K72" s="26">
        <f>SUM(J72:$J$109)</f>
        <v>1692581.8412800783</v>
      </c>
    </row>
    <row r="73" spans="1:11" x14ac:dyDescent="0.25">
      <c r="A73" s="15">
        <v>69</v>
      </c>
      <c r="B73" s="24">
        <f t="shared" si="11"/>
        <v>0.98819661715597906</v>
      </c>
      <c r="C73" s="16">
        <f t="shared" si="12"/>
        <v>1.1803382844020939E-2</v>
      </c>
      <c r="D73" s="41">
        <v>88949.513265414105</v>
      </c>
      <c r="E73" s="26">
        <f t="shared" si="13"/>
        <v>1049.9051588610018</v>
      </c>
      <c r="F73" s="26">
        <f t="shared" si="9"/>
        <v>132.60024922430446</v>
      </c>
      <c r="G73" s="26">
        <f>SUM(F73:$F$109)</f>
        <v>6985.8018036937046</v>
      </c>
      <c r="H73" s="26">
        <f>SUM(G73:$G$109)</f>
        <v>113066.63117475656</v>
      </c>
      <c r="I73" s="26">
        <f t="shared" si="10"/>
        <v>11571.11130816349</v>
      </c>
      <c r="J73" s="26">
        <f>SUM(I73:$I$109)</f>
        <v>157428.95965346252</v>
      </c>
      <c r="K73" s="26">
        <f>SUM(J73:$J$109)</f>
        <v>1523106.6111022364</v>
      </c>
    </row>
    <row r="74" spans="1:11" x14ac:dyDescent="0.25">
      <c r="A74" s="15">
        <v>70</v>
      </c>
      <c r="B74" s="24">
        <f t="shared" si="11"/>
        <v>0.98689012867460901</v>
      </c>
      <c r="C74" s="16">
        <f t="shared" si="12"/>
        <v>1.3109871325390932E-2</v>
      </c>
      <c r="D74" s="41">
        <v>87899.608106553103</v>
      </c>
      <c r="E74" s="26">
        <f t="shared" si="13"/>
        <v>1152.3525518292008</v>
      </c>
      <c r="F74" s="26">
        <f t="shared" si="9"/>
        <v>141.30008197813413</v>
      </c>
      <c r="G74" s="26">
        <f>SUM(F74:$F$109)</f>
        <v>6853.2015544694004</v>
      </c>
      <c r="H74" s="26">
        <f>SUM(G74:$G$109)</f>
        <v>106080.82937106286</v>
      </c>
      <c r="I74" s="26">
        <f t="shared" si="10"/>
        <v>11101.48839947811</v>
      </c>
      <c r="J74" s="26">
        <f>SUM(I74:$I$109)</f>
        <v>145857.84834529905</v>
      </c>
      <c r="K74" s="26">
        <f>SUM(J74:$J$109)</f>
        <v>1365677.6514487739</v>
      </c>
    </row>
    <row r="75" spans="1:11" x14ac:dyDescent="0.25">
      <c r="A75" s="15">
        <v>71</v>
      </c>
      <c r="B75" s="24">
        <f t="shared" si="11"/>
        <v>0.98544538257946479</v>
      </c>
      <c r="C75" s="16">
        <f t="shared" si="12"/>
        <v>1.4554617420535218E-2</v>
      </c>
      <c r="D75" s="41">
        <v>86747.255554723903</v>
      </c>
      <c r="E75" s="26">
        <f t="shared" si="13"/>
        <v>1262.573116880405</v>
      </c>
      <c r="F75" s="26">
        <f t="shared" si="9"/>
        <v>150.30601447751087</v>
      </c>
      <c r="G75" s="26">
        <f>SUM(F75:$F$109)</f>
        <v>6711.9014724912658</v>
      </c>
      <c r="H75" s="26">
        <f>SUM(G75:$G$109)</f>
        <v>99227.627816593464</v>
      </c>
      <c r="I75" s="26">
        <f t="shared" si="10"/>
        <v>10636.843995185081</v>
      </c>
      <c r="J75" s="26">
        <f>SUM(I75:$I$109)</f>
        <v>134756.35994582094</v>
      </c>
      <c r="K75" s="26">
        <f>SUM(J75:$J$109)</f>
        <v>1219819.8031034751</v>
      </c>
    </row>
    <row r="76" spans="1:11" x14ac:dyDescent="0.25">
      <c r="A76" s="15">
        <v>72</v>
      </c>
      <c r="B76" s="24">
        <f t="shared" si="11"/>
        <v>0.98384941239012669</v>
      </c>
      <c r="C76" s="16">
        <f t="shared" si="12"/>
        <v>1.6150587609873358E-2</v>
      </c>
      <c r="D76" s="41">
        <v>85484.682437843498</v>
      </c>
      <c r="E76" s="26">
        <f t="shared" si="13"/>
        <v>1380.6278530145937</v>
      </c>
      <c r="F76" s="26">
        <f t="shared" si="9"/>
        <v>159.57293285703528</v>
      </c>
      <c r="G76" s="26">
        <f>SUM(F76:$F$109)</f>
        <v>6561.595458013755</v>
      </c>
      <c r="H76" s="26">
        <f>SUM(G76:$G$109)</f>
        <v>92515.726344102193</v>
      </c>
      <c r="I76" s="26">
        <f t="shared" si="10"/>
        <v>10176.726990556548</v>
      </c>
      <c r="J76" s="26">
        <f>SUM(I76:$I$109)</f>
        <v>124119.51595063585</v>
      </c>
      <c r="K76" s="26">
        <f>SUM(J76:$J$109)</f>
        <v>1085063.4431576538</v>
      </c>
    </row>
    <row r="77" spans="1:11" x14ac:dyDescent="0.25">
      <c r="A77" s="15">
        <v>73</v>
      </c>
      <c r="B77" s="24">
        <f t="shared" si="11"/>
        <v>0.98205784866703671</v>
      </c>
      <c r="C77" s="16">
        <f t="shared" si="12"/>
        <v>1.7942151332963296E-2</v>
      </c>
      <c r="D77" s="41">
        <v>84104.054584828904</v>
      </c>
      <c r="E77" s="26">
        <f t="shared" si="13"/>
        <v>1509.0076750768058</v>
      </c>
      <c r="F77" s="26">
        <f t="shared" si="9"/>
        <v>169.33113542987371</v>
      </c>
      <c r="G77" s="26">
        <f>SUM(F77:$F$109)</f>
        <v>6402.0225251567199</v>
      </c>
      <c r="H77" s="26">
        <f>SUM(G77:$G$109)</f>
        <v>85954.130886088431</v>
      </c>
      <c r="I77" s="26">
        <f t="shared" si="10"/>
        <v>9720.7445337027202</v>
      </c>
      <c r="J77" s="26">
        <f>SUM(I77:$I$109)</f>
        <v>113942.7889600793</v>
      </c>
      <c r="K77" s="26">
        <f>SUM(J77:$J$109)</f>
        <v>960943.92720701848</v>
      </c>
    </row>
    <row r="78" spans="1:11" x14ac:dyDescent="0.25">
      <c r="A78" s="15">
        <v>74</v>
      </c>
      <c r="B78" s="24">
        <f t="shared" si="11"/>
        <v>0.98000395978323485</v>
      </c>
      <c r="C78" s="16">
        <f t="shared" si="12"/>
        <v>1.9996040216765106E-2</v>
      </c>
      <c r="D78" s="41">
        <v>82595.046909752098</v>
      </c>
      <c r="E78" s="26">
        <f t="shared" si="13"/>
        <v>1651.5738797130034</v>
      </c>
      <c r="F78" s="26">
        <f t="shared" si="9"/>
        <v>179.93106595625667</v>
      </c>
      <c r="G78" s="26">
        <f>SUM(F78:$F$109)</f>
        <v>6232.691389726846</v>
      </c>
      <c r="H78" s="26">
        <f>SUM(G78:$G$109)</f>
        <v>79552.108360931714</v>
      </c>
      <c r="I78" s="26">
        <f t="shared" si="10"/>
        <v>9268.2849167086897</v>
      </c>
      <c r="J78" s="26">
        <f>SUM(I78:$I$109)</f>
        <v>104222.04442637657</v>
      </c>
      <c r="K78" s="26">
        <f>SUM(J78:$J$109)</f>
        <v>847001.13824693928</v>
      </c>
    </row>
    <row r="79" spans="1:11" x14ac:dyDescent="0.25">
      <c r="A79" s="15">
        <v>75</v>
      </c>
      <c r="B79" s="24">
        <f t="shared" si="11"/>
        <v>0.97761318679701303</v>
      </c>
      <c r="C79" s="16">
        <f t="shared" si="12"/>
        <v>2.2386813202986931E-2</v>
      </c>
      <c r="D79" s="41">
        <v>80943.473030039095</v>
      </c>
      <c r="E79" s="26">
        <f t="shared" si="13"/>
        <v>1812.0664107244957</v>
      </c>
      <c r="F79" s="26">
        <f t="shared" si="9"/>
        <v>191.66597934258868</v>
      </c>
      <c r="G79" s="26">
        <f>SUM(F79:$F$109)</f>
        <v>6052.7603237705898</v>
      </c>
      <c r="H79" s="26">
        <f>SUM(G79:$G$109)</f>
        <v>73319.416971204875</v>
      </c>
      <c r="I79" s="26">
        <f t="shared" si="10"/>
        <v>8818.4038046347032</v>
      </c>
      <c r="J79" s="26">
        <f>SUM(I79:$I$109)</f>
        <v>94953.759509667885</v>
      </c>
      <c r="K79" s="26">
        <f>SUM(J79:$J$109)</f>
        <v>742779.0938205627</v>
      </c>
    </row>
    <row r="80" spans="1:11" x14ac:dyDescent="0.25">
      <c r="A80" s="15">
        <v>76</v>
      </c>
      <c r="B80" s="24">
        <f t="shared" si="11"/>
        <v>0.9748274185064707</v>
      </c>
      <c r="C80" s="16">
        <f t="shared" si="12"/>
        <v>2.5172581493529304E-2</v>
      </c>
      <c r="D80" s="41">
        <v>79131.406619314599</v>
      </c>
      <c r="E80" s="26">
        <f t="shared" si="13"/>
        <v>1991.941781822301</v>
      </c>
      <c r="F80" s="26">
        <f t="shared" si="9"/>
        <v>204.55511274007105</v>
      </c>
      <c r="G80" s="26">
        <f>SUM(F80:$F$109)</f>
        <v>5861.0943444280001</v>
      </c>
      <c r="H80" s="26">
        <f>SUM(G80:$G$109)</f>
        <v>67266.656647434269</v>
      </c>
      <c r="I80" s="26">
        <f t="shared" si="10"/>
        <v>8369.8911125357645</v>
      </c>
      <c r="J80" s="26">
        <f>SUM(I80:$I$109)</f>
        <v>86135.355705033173</v>
      </c>
      <c r="K80" s="26">
        <f>SUM(J80:$J$109)</f>
        <v>647825.33431089472</v>
      </c>
    </row>
    <row r="81" spans="1:11" x14ac:dyDescent="0.25">
      <c r="A81" s="15">
        <v>77</v>
      </c>
      <c r="B81" s="24">
        <f t="shared" si="11"/>
        <v>0.97158460093804488</v>
      </c>
      <c r="C81" s="16">
        <f t="shared" si="12"/>
        <v>2.841539906195507E-2</v>
      </c>
      <c r="D81" s="41">
        <v>77139.464837492298</v>
      </c>
      <c r="E81" s="26">
        <f t="shared" si="13"/>
        <v>2191.9486767829949</v>
      </c>
      <c r="F81" s="26">
        <f t="shared" si="9"/>
        <v>218.53794462662114</v>
      </c>
      <c r="G81" s="26">
        <f>SUM(F81:$F$109)</f>
        <v>5656.5392316879288</v>
      </c>
      <c r="H81" s="26">
        <f>SUM(G81:$G$109)</f>
        <v>61405.5623030063</v>
      </c>
      <c r="I81" s="26">
        <f t="shared" si="10"/>
        <v>7921.5527635082444</v>
      </c>
      <c r="J81" s="26">
        <f>SUM(I81:$I$109)</f>
        <v>77765.464592497417</v>
      </c>
      <c r="K81" s="26">
        <f>SUM(J81:$J$109)</f>
        <v>561689.97860586154</v>
      </c>
    </row>
    <row r="82" spans="1:11" x14ac:dyDescent="0.25">
      <c r="A82" s="15">
        <v>78</v>
      </c>
      <c r="B82" s="24">
        <f t="shared" si="11"/>
        <v>0.9678248364776072</v>
      </c>
      <c r="C82" s="16">
        <f t="shared" si="12"/>
        <v>3.2175163522392823E-2</v>
      </c>
      <c r="D82" s="41">
        <v>74947.516160709303</v>
      </c>
      <c r="E82" s="26">
        <f t="shared" si="13"/>
        <v>2411.4485880680004</v>
      </c>
      <c r="F82" s="26">
        <f t="shared" si="9"/>
        <v>233.41956507663784</v>
      </c>
      <c r="G82" s="26">
        <f>SUM(F82:$F$109)</f>
        <v>5438.0012870613073</v>
      </c>
      <c r="H82" s="26">
        <f>SUM(G82:$G$109)</f>
        <v>55749.02307131837</v>
      </c>
      <c r="I82" s="26">
        <f t="shared" si="10"/>
        <v>7472.2899811095385</v>
      </c>
      <c r="J82" s="26">
        <f>SUM(I82:$I$109)</f>
        <v>69843.911828989163</v>
      </c>
      <c r="K82" s="26">
        <f>SUM(J82:$J$109)</f>
        <v>483924.51401336439</v>
      </c>
    </row>
    <row r="83" spans="1:11" x14ac:dyDescent="0.25">
      <c r="A83" s="15">
        <v>79</v>
      </c>
      <c r="B83" s="24">
        <f t="shared" si="11"/>
        <v>0.96350417875292182</v>
      </c>
      <c r="C83" s="16">
        <f t="shared" si="12"/>
        <v>3.6495821247078175E-2</v>
      </c>
      <c r="D83" s="41">
        <v>72536.067572641303</v>
      </c>
      <c r="E83" s="26">
        <f t="shared" si="13"/>
        <v>2647.2633560971008</v>
      </c>
      <c r="F83" s="26">
        <f t="shared" si="9"/>
        <v>248.78212420833341</v>
      </c>
      <c r="G83" s="26">
        <f>SUM(F83:$F$109)</f>
        <v>5204.5817219846695</v>
      </c>
      <c r="H83" s="26">
        <f>SUM(G83:$G$109)</f>
        <v>50311.021784257064</v>
      </c>
      <c r="I83" s="26">
        <f t="shared" si="10"/>
        <v>7021.2309020200018</v>
      </c>
      <c r="J83" s="26">
        <f>SUM(I83:$I$109)</f>
        <v>62371.621847879651</v>
      </c>
      <c r="K83" s="26">
        <f>SUM(J83:$J$109)</f>
        <v>414080.60218437522</v>
      </c>
    </row>
    <row r="84" spans="1:11" x14ac:dyDescent="0.25">
      <c r="A84" s="15">
        <v>80</v>
      </c>
      <c r="B84" s="24">
        <f t="shared" si="11"/>
        <v>0.95858763820165405</v>
      </c>
      <c r="C84" s="16">
        <f t="shared" si="12"/>
        <v>4.1412361798345954E-2</v>
      </c>
      <c r="D84" s="41">
        <v>69888.804216544202</v>
      </c>
      <c r="E84" s="26">
        <f t="shared" si="13"/>
        <v>2894.2604458692949</v>
      </c>
      <c r="F84" s="26">
        <f t="shared" si="9"/>
        <v>264.07203260194393</v>
      </c>
      <c r="G84" s="26">
        <f>SUM(F84:$F$109)</f>
        <v>4955.7995977763367</v>
      </c>
      <c r="H84" s="26">
        <f>SUM(G84:$G$109)</f>
        <v>45106.440062272392</v>
      </c>
      <c r="I84" s="26">
        <f t="shared" si="10"/>
        <v>6567.9469068790459</v>
      </c>
      <c r="J84" s="26">
        <f>SUM(I84:$I$109)</f>
        <v>55350.390945859661</v>
      </c>
      <c r="K84" s="26">
        <f>SUM(J84:$J$109)</f>
        <v>351708.98033649562</v>
      </c>
    </row>
    <row r="85" spans="1:11" x14ac:dyDescent="0.25">
      <c r="A85" s="15">
        <v>81</v>
      </c>
      <c r="B85" s="24">
        <f t="shared" si="11"/>
        <v>0.95294932427667833</v>
      </c>
      <c r="C85" s="16">
        <f t="shared" si="12"/>
        <v>4.705067572332168E-2</v>
      </c>
      <c r="D85" s="41">
        <v>66994.543770674907</v>
      </c>
      <c r="E85" s="26">
        <f t="shared" si="13"/>
        <v>3152.1385541859054</v>
      </c>
      <c r="F85" s="26">
        <f t="shared" si="9"/>
        <v>279.22408283796824</v>
      </c>
      <c r="G85" s="26">
        <f>SUM(F85:$F$109)</f>
        <v>4691.7275651743921</v>
      </c>
      <c r="H85" s="26">
        <f>SUM(G85:$G$109)</f>
        <v>40150.640464496064</v>
      </c>
      <c r="I85" s="26">
        <f t="shared" si="10"/>
        <v>6112.5754498048964</v>
      </c>
      <c r="J85" s="26">
        <f>SUM(I85:$I$109)</f>
        <v>48782.444038980611</v>
      </c>
      <c r="K85" s="26">
        <f>SUM(J85:$J$109)</f>
        <v>296358.5893906359</v>
      </c>
    </row>
    <row r="86" spans="1:11" x14ac:dyDescent="0.25">
      <c r="A86" s="15">
        <v>82</v>
      </c>
      <c r="B86" s="24">
        <f t="shared" si="11"/>
        <v>0.94656860585843072</v>
      </c>
      <c r="C86" s="16">
        <f t="shared" si="12"/>
        <v>5.3431394141569326E-2</v>
      </c>
      <c r="D86" s="41">
        <v>63842.405216489002</v>
      </c>
      <c r="E86" s="26">
        <f t="shared" si="13"/>
        <v>3411.1887160680053</v>
      </c>
      <c r="F86" s="26">
        <f t="shared" si="9"/>
        <v>293.37026684320307</v>
      </c>
      <c r="G86" s="26">
        <f>SUM(F86:$F$109)</f>
        <v>4412.5034823364258</v>
      </c>
      <c r="H86" s="26">
        <f>SUM(G86:$G$109)</f>
        <v>35458.91289932168</v>
      </c>
      <c r="I86" s="26">
        <f t="shared" si="10"/>
        <v>5655.3151888172706</v>
      </c>
      <c r="J86" s="26">
        <f>SUM(I86:$I$109)</f>
        <v>42669.868589175705</v>
      </c>
      <c r="K86" s="26">
        <f>SUM(J86:$J$109)</f>
        <v>247576.14535165511</v>
      </c>
    </row>
    <row r="87" spans="1:11" x14ac:dyDescent="0.25">
      <c r="A87" s="15">
        <v>83</v>
      </c>
      <c r="B87" s="24">
        <f t="shared" si="11"/>
        <v>0.93935070957492373</v>
      </c>
      <c r="C87" s="16">
        <f t="shared" si="12"/>
        <v>6.0649290425076267E-2</v>
      </c>
      <c r="D87" s="41">
        <v>60431.216500420996</v>
      </c>
      <c r="E87" s="26">
        <f t="shared" si="13"/>
        <v>3665.1104002746943</v>
      </c>
      <c r="F87" s="26">
        <f t="shared" si="9"/>
        <v>306.02731064246632</v>
      </c>
      <c r="G87" s="26">
        <f>SUM(F87:$F$109)</f>
        <v>4119.1332154932234</v>
      </c>
      <c r="H87" s="26">
        <f>SUM(G87:$G$109)</f>
        <v>31046.409416985254</v>
      </c>
      <c r="I87" s="26">
        <f t="shared" si="10"/>
        <v>5197.2270038531769</v>
      </c>
      <c r="J87" s="26">
        <f>SUM(I87:$I$109)</f>
        <v>37014.55340035844</v>
      </c>
      <c r="K87" s="26">
        <f>SUM(J87:$J$109)</f>
        <v>204906.27676247942</v>
      </c>
    </row>
    <row r="88" spans="1:11" x14ac:dyDescent="0.25">
      <c r="A88" s="15">
        <v>84</v>
      </c>
      <c r="B88" s="24">
        <f t="shared" si="11"/>
        <v>0.93118706890860992</v>
      </c>
      <c r="C88" s="16">
        <f t="shared" si="12"/>
        <v>6.8812931091390056E-2</v>
      </c>
      <c r="D88" s="41">
        <v>56766.106100146302</v>
      </c>
      <c r="E88" s="26">
        <f t="shared" si="13"/>
        <v>3906.2421473959039</v>
      </c>
      <c r="F88" s="26">
        <f t="shared" si="9"/>
        <v>316.66135201805736</v>
      </c>
      <c r="G88" s="26">
        <f>SUM(F88:$F$109)</f>
        <v>3813.1059048507564</v>
      </c>
      <c r="H88" s="26">
        <f>SUM(G88:$G$109)</f>
        <v>26927.276201492026</v>
      </c>
      <c r="I88" s="26">
        <f t="shared" si="10"/>
        <v>4739.8241494091617</v>
      </c>
      <c r="J88" s="26">
        <f>SUM(I88:$I$109)</f>
        <v>31817.32639650525</v>
      </c>
      <c r="K88" s="26">
        <f>SUM(J88:$J$109)</f>
        <v>167891.72336212095</v>
      </c>
    </row>
    <row r="89" spans="1:11" x14ac:dyDescent="0.25">
      <c r="A89" s="15">
        <v>85</v>
      </c>
      <c r="B89" s="24">
        <f t="shared" si="11"/>
        <v>0.9219732470484443</v>
      </c>
      <c r="C89" s="16">
        <f t="shared" si="12"/>
        <v>7.80267529515557E-2</v>
      </c>
      <c r="D89" s="41">
        <v>52859.863952750398</v>
      </c>
      <c r="E89" s="26">
        <f t="shared" si="13"/>
        <v>4124.4835456941</v>
      </c>
      <c r="F89" s="26">
        <f t="shared" si="9"/>
        <v>324.6147508191641</v>
      </c>
      <c r="G89" s="26">
        <f>SUM(F89:$F$109)</f>
        <v>3496.4445528326992</v>
      </c>
      <c r="H89" s="26">
        <f>SUM(G89:$G$109)</f>
        <v>23114.17029664127</v>
      </c>
      <c r="I89" s="26">
        <f t="shared" si="10"/>
        <v>4285.1096668257887</v>
      </c>
      <c r="J89" s="26">
        <f>SUM(I89:$I$109)</f>
        <v>27077.502247096083</v>
      </c>
      <c r="K89" s="26">
        <f>SUM(J89:$J$109)</f>
        <v>136074.39696561571</v>
      </c>
    </row>
    <row r="90" spans="1:11" x14ac:dyDescent="0.25">
      <c r="A90" s="15">
        <v>86</v>
      </c>
      <c r="B90" s="24">
        <f t="shared" si="11"/>
        <v>0.91164722948931665</v>
      </c>
      <c r="C90" s="16">
        <f t="shared" si="12"/>
        <v>8.835277051068334E-2</v>
      </c>
      <c r="D90" s="41">
        <v>48735.380407056298</v>
      </c>
      <c r="E90" s="26">
        <f t="shared" si="13"/>
        <v>4305.9058808554983</v>
      </c>
      <c r="F90" s="26">
        <f t="shared" si="9"/>
        <v>329.02279201164686</v>
      </c>
      <c r="G90" s="26">
        <f>SUM(F90:$F$109)</f>
        <v>3171.8298020135353</v>
      </c>
      <c r="H90" s="26">
        <f>SUM(G90:$G$109)</f>
        <v>19617.725743808573</v>
      </c>
      <c r="I90" s="26">
        <f t="shared" si="10"/>
        <v>3835.6858965845145</v>
      </c>
      <c r="J90" s="26">
        <f>SUM(I90:$I$109)</f>
        <v>22792.392580270294</v>
      </c>
      <c r="K90" s="26">
        <f>SUM(J90:$J$109)</f>
        <v>108996.89471851963</v>
      </c>
    </row>
    <row r="91" spans="1:11" x14ac:dyDescent="0.25">
      <c r="A91" s="15">
        <v>87</v>
      </c>
      <c r="B91" s="24">
        <f t="shared" si="11"/>
        <v>0.90024957730964028</v>
      </c>
      <c r="C91" s="16">
        <f t="shared" si="12"/>
        <v>9.9750422690359705E-2</v>
      </c>
      <c r="D91" s="41">
        <v>44429.4745262008</v>
      </c>
      <c r="E91" s="26">
        <f t="shared" si="13"/>
        <v>4431.8588638990987</v>
      </c>
      <c r="F91" s="26">
        <f t="shared" si="9"/>
        <v>328.78360075077279</v>
      </c>
      <c r="G91" s="26">
        <f>SUM(F91:$F$109)</f>
        <v>2842.8070100018881</v>
      </c>
      <c r="H91" s="26">
        <f>SUM(G91:$G$109)</f>
        <v>16445.895941795028</v>
      </c>
      <c r="I91" s="26">
        <f t="shared" si="10"/>
        <v>3394.9440978762314</v>
      </c>
      <c r="J91" s="26">
        <f>SUM(I91:$I$109)</f>
        <v>18956.706683685785</v>
      </c>
      <c r="K91" s="26">
        <f>SUM(J91:$J$109)</f>
        <v>86204.502138249329</v>
      </c>
    </row>
    <row r="92" spans="1:11" x14ac:dyDescent="0.25">
      <c r="A92" s="15">
        <v>88</v>
      </c>
      <c r="B92" s="24">
        <f t="shared" si="11"/>
        <v>0.88788969520374517</v>
      </c>
      <c r="C92" s="16">
        <f t="shared" si="12"/>
        <v>0.11211030479625481</v>
      </c>
      <c r="D92" s="41">
        <v>39997.615662301701</v>
      </c>
      <c r="E92" s="26">
        <f t="shared" si="13"/>
        <v>4484.1448830240988</v>
      </c>
      <c r="F92" s="26">
        <f t="shared" si="9"/>
        <v>322.97331227844836</v>
      </c>
      <c r="G92" s="26">
        <f>SUM(F92:$F$109)</f>
        <v>2514.023409251115</v>
      </c>
      <c r="H92" s="26">
        <f>SUM(G92:$G$109)</f>
        <v>13603.088931793138</v>
      </c>
      <c r="I92" s="26">
        <f t="shared" si="10"/>
        <v>2967.2786301970245</v>
      </c>
      <c r="J92" s="26">
        <f>SUM(I92:$I$109)</f>
        <v>15561.76258580956</v>
      </c>
      <c r="K92" s="26">
        <f>SUM(J92:$J$109)</f>
        <v>67247.795454563544</v>
      </c>
    </row>
    <row r="93" spans="1:11" x14ac:dyDescent="0.25">
      <c r="A93" s="15">
        <v>89</v>
      </c>
      <c r="B93" s="24">
        <f t="shared" si="11"/>
        <v>0.87472052694151781</v>
      </c>
      <c r="C93" s="16">
        <f t="shared" si="12"/>
        <v>0.12527947305848219</v>
      </c>
      <c r="D93" s="41">
        <v>35513.470779277603</v>
      </c>
      <c r="E93" s="26">
        <f t="shared" si="13"/>
        <v>4449.1089057057034</v>
      </c>
      <c r="F93" s="26">
        <f t="shared" si="9"/>
        <v>311.11633428537613</v>
      </c>
      <c r="G93" s="26">
        <f>SUM(F93:$F$109)</f>
        <v>2191.0500969726663</v>
      </c>
      <c r="H93" s="26">
        <f>SUM(G93:$G$109)</f>
        <v>11089.065522542023</v>
      </c>
      <c r="I93" s="26">
        <f t="shared" si="10"/>
        <v>2557.8797267477885</v>
      </c>
      <c r="J93" s="26">
        <f>SUM(I93:$I$109)</f>
        <v>12594.483955612535</v>
      </c>
      <c r="K93" s="26">
        <f>SUM(J93:$J$109)</f>
        <v>51686.032868754002</v>
      </c>
    </row>
    <row r="94" spans="1:11" x14ac:dyDescent="0.25">
      <c r="A94" s="15">
        <v>90</v>
      </c>
      <c r="B94" s="24">
        <f t="shared" si="11"/>
        <v>0.86092268160998831</v>
      </c>
      <c r="C94" s="16">
        <f t="shared" si="12"/>
        <v>0.13907731839001175</v>
      </c>
      <c r="D94" s="41">
        <v>31064.361873571899</v>
      </c>
      <c r="E94" s="26">
        <f t="shared" si="13"/>
        <v>4320.3481468733007</v>
      </c>
      <c r="F94" s="26">
        <f t="shared" si="9"/>
        <v>293.31298983516416</v>
      </c>
      <c r="G94" s="26">
        <f>SUM(F94:$F$109)</f>
        <v>1879.93376268729</v>
      </c>
      <c r="H94" s="26">
        <f>SUM(G94:$G$109)</f>
        <v>8898.0154255693578</v>
      </c>
      <c r="I94" s="26">
        <f t="shared" si="10"/>
        <v>2172.2620411979137</v>
      </c>
      <c r="J94" s="26">
        <f>SUM(I94:$I$109)</f>
        <v>10036.604228864746</v>
      </c>
      <c r="K94" s="26">
        <f>SUM(J94:$J$109)</f>
        <v>39091.548913141465</v>
      </c>
    </row>
    <row r="95" spans="1:11" x14ac:dyDescent="0.25">
      <c r="A95" s="15">
        <v>91</v>
      </c>
      <c r="B95" s="24">
        <f t="shared" si="11"/>
        <v>0.8450180168957625</v>
      </c>
      <c r="C95" s="16">
        <f t="shared" si="12"/>
        <v>0.15498198310423753</v>
      </c>
      <c r="D95" s="41">
        <v>26744.013726698598</v>
      </c>
      <c r="E95" s="26">
        <f t="shared" si="13"/>
        <v>4144.8402835306988</v>
      </c>
      <c r="F95" s="26">
        <f t="shared" si="9"/>
        <v>273.20153008481316</v>
      </c>
      <c r="G95" s="26">
        <f>SUM(F95:$F$109)</f>
        <v>1586.620772852126</v>
      </c>
      <c r="H95" s="26">
        <f>SUM(G95:$G$109)</f>
        <v>7018.0816628820712</v>
      </c>
      <c r="I95" s="26">
        <f t="shared" si="10"/>
        <v>1815.6792831725193</v>
      </c>
      <c r="J95" s="26">
        <f>SUM(I95:$I$109)</f>
        <v>7864.3421876668299</v>
      </c>
      <c r="K95" s="26">
        <f>SUM(J95:$J$109)</f>
        <v>29054.944684276717</v>
      </c>
    </row>
    <row r="96" spans="1:11" x14ac:dyDescent="0.25">
      <c r="A96" s="15">
        <v>92</v>
      </c>
      <c r="B96" s="24">
        <f t="shared" si="11"/>
        <v>0.82785465441992467</v>
      </c>
      <c r="C96" s="16">
        <f t="shared" si="12"/>
        <v>0.17214534558007535</v>
      </c>
      <c r="D96" s="41">
        <v>22599.1734431679</v>
      </c>
      <c r="E96" s="26">
        <f t="shared" si="13"/>
        <v>3890.3425221981997</v>
      </c>
      <c r="F96" s="26">
        <f t="shared" si="9"/>
        <v>248.95791752340247</v>
      </c>
      <c r="G96" s="26">
        <f>SUM(F96:$F$109)</f>
        <v>1313.4192427673129</v>
      </c>
      <c r="H96" s="26">
        <f>SUM(G96:$G$109)</f>
        <v>5431.4608900299445</v>
      </c>
      <c r="I96" s="26">
        <f t="shared" si="10"/>
        <v>1489.593890471031</v>
      </c>
      <c r="J96" s="26">
        <f>SUM(I96:$I$109)</f>
        <v>6048.6629044943111</v>
      </c>
      <c r="K96" s="26">
        <f>SUM(J96:$J$109)</f>
        <v>21190.602496609892</v>
      </c>
    </row>
    <row r="97" spans="1:11" x14ac:dyDescent="0.25">
      <c r="A97" s="15">
        <v>93</v>
      </c>
      <c r="B97" s="24">
        <f t="shared" si="11"/>
        <v>0.80946696559145348</v>
      </c>
      <c r="C97" s="16">
        <f t="shared" si="12"/>
        <v>0.19053303440854658</v>
      </c>
      <c r="D97" s="41">
        <v>18708.8309209697</v>
      </c>
      <c r="E97" s="26">
        <f t="shared" si="13"/>
        <v>3564.6503256087999</v>
      </c>
      <c r="F97" s="26">
        <f t="shared" si="9"/>
        <v>221.47148204179297</v>
      </c>
      <c r="G97" s="26">
        <f>SUM(F97:$F$109)</f>
        <v>1064.4613252439106</v>
      </c>
      <c r="H97" s="26">
        <f>SUM(G97:$G$109)</f>
        <v>4118.0416472626312</v>
      </c>
      <c r="I97" s="26">
        <f t="shared" si="10"/>
        <v>1197.249743128084</v>
      </c>
      <c r="J97" s="26">
        <f>SUM(I97:$I$109)</f>
        <v>4559.0690140232791</v>
      </c>
      <c r="K97" s="26">
        <f>SUM(J97:$J$109)</f>
        <v>15141.939592115576</v>
      </c>
    </row>
    <row r="98" spans="1:11" x14ac:dyDescent="0.25">
      <c r="A98" s="15">
        <v>94</v>
      </c>
      <c r="B98" s="24">
        <f t="shared" si="11"/>
        <v>0.78992020550011266</v>
      </c>
      <c r="C98" s="16">
        <f t="shared" si="12"/>
        <v>0.21007979449988734</v>
      </c>
      <c r="D98" s="41">
        <v>15144.1805953609</v>
      </c>
      <c r="E98" s="26">
        <f t="shared" si="13"/>
        <v>3181.4863473425994</v>
      </c>
      <c r="F98" s="26">
        <f t="shared" si="9"/>
        <v>191.90828170743487</v>
      </c>
      <c r="G98" s="26">
        <f>SUM(F98:$F$109)</f>
        <v>842.98984320211775</v>
      </c>
      <c r="H98" s="26">
        <f>SUM(G98:$G$109)</f>
        <v>3053.5803220187208</v>
      </c>
      <c r="I98" s="26">
        <f t="shared" si="10"/>
        <v>940.90690934469626</v>
      </c>
      <c r="J98" s="26">
        <f>SUM(I98:$I$109)</f>
        <v>3361.8192708951951</v>
      </c>
      <c r="K98" s="26">
        <f>SUM(J98:$J$109)</f>
        <v>10582.870578092296</v>
      </c>
    </row>
    <row r="99" spans="1:11" x14ac:dyDescent="0.25">
      <c r="A99" s="15">
        <v>95</v>
      </c>
      <c r="B99" s="24">
        <f t="shared" si="11"/>
        <v>0.76931232702982821</v>
      </c>
      <c r="C99" s="16">
        <f t="shared" si="12"/>
        <v>0.23068767297017184</v>
      </c>
      <c r="D99" s="41">
        <v>11962.694248018301</v>
      </c>
      <c r="E99" s="26">
        <f t="shared" si="13"/>
        <v>2759.6460985290014</v>
      </c>
      <c r="F99" s="26">
        <f t="shared" si="9"/>
        <v>161.61431258324845</v>
      </c>
      <c r="G99" s="26">
        <f>SUM(F99:$F$109)</f>
        <v>651.081561494683</v>
      </c>
      <c r="H99" s="26">
        <f>SUM(G99:$G$109)</f>
        <v>2210.5904788166031</v>
      </c>
      <c r="I99" s="26">
        <f t="shared" si="10"/>
        <v>721.59357202527985</v>
      </c>
      <c r="J99" s="26">
        <f>SUM(I99:$I$109)</f>
        <v>2420.9123615504991</v>
      </c>
      <c r="K99" s="26">
        <f>SUM(J99:$J$109)</f>
        <v>7221.0513071971027</v>
      </c>
    </row>
    <row r="100" spans="1:11" x14ac:dyDescent="0.25">
      <c r="A100" s="15">
        <v>96</v>
      </c>
      <c r="B100" s="24">
        <f t="shared" si="11"/>
        <v>0.74777416413503051</v>
      </c>
      <c r="C100" s="16">
        <f t="shared" si="12"/>
        <v>0.25222583586496944</v>
      </c>
      <c r="D100" s="41">
        <v>9203.0481494892992</v>
      </c>
      <c r="E100" s="26">
        <f t="shared" si="13"/>
        <v>2321.2465120104989</v>
      </c>
      <c r="F100" s="26">
        <f t="shared" ref="F100:F109" si="14">E100*$N$3^(A100+1)</f>
        <v>131.98071225133509</v>
      </c>
      <c r="G100" s="26">
        <f>SUM(F100:$F$109)</f>
        <v>489.46724891143435</v>
      </c>
      <c r="H100" s="26">
        <f>SUM(G100:$G$109)</f>
        <v>1559.5089173219203</v>
      </c>
      <c r="I100" s="26">
        <f t="shared" ref="I100:I109" si="15">D100*$N$3^A100</f>
        <v>538.96197093644071</v>
      </c>
      <c r="J100" s="26">
        <f>SUM(I100:$I$109)</f>
        <v>1699.318789525219</v>
      </c>
      <c r="K100" s="26">
        <f>SUM(J100:$J$109)</f>
        <v>4800.1389456466031</v>
      </c>
    </row>
    <row r="101" spans="1:11" x14ac:dyDescent="0.25">
      <c r="A101" s="15">
        <v>97</v>
      </c>
      <c r="B101" s="24">
        <f t="shared" si="11"/>
        <v>0.7254676916486289</v>
      </c>
      <c r="C101" s="16">
        <f t="shared" si="12"/>
        <v>0.2745323083513711</v>
      </c>
      <c r="D101" s="41">
        <v>6881.8016374788003</v>
      </c>
      <c r="E101" s="26">
        <f t="shared" si="13"/>
        <v>1889.2768891533005</v>
      </c>
      <c r="F101" s="26">
        <f t="shared" si="14"/>
        <v>104.29118231200115</v>
      </c>
      <c r="G101" s="26">
        <f>SUM(F101:$F$109)</f>
        <v>357.48653666009926</v>
      </c>
      <c r="H101" s="26">
        <f>SUM(G101:$G$109)</f>
        <v>1070.0416684104857</v>
      </c>
      <c r="I101" s="26">
        <f t="shared" si="15"/>
        <v>391.28333720151994</v>
      </c>
      <c r="J101" s="26">
        <f>SUM(I101:$I$109)</f>
        <v>1160.3568185887784</v>
      </c>
      <c r="K101" s="26">
        <f>SUM(J101:$J$109)</f>
        <v>3100.8201561213846</v>
      </c>
    </row>
    <row r="102" spans="1:11" x14ac:dyDescent="0.25">
      <c r="A102" s="15">
        <v>98</v>
      </c>
      <c r="B102" s="24">
        <f t="shared" si="11"/>
        <v>0.70258223143986909</v>
      </c>
      <c r="C102" s="16">
        <f t="shared" si="12"/>
        <v>0.29741776856013097</v>
      </c>
      <c r="D102" s="41">
        <v>4992.5247483254998</v>
      </c>
      <c r="E102" s="26">
        <f t="shared" si="13"/>
        <v>1484.8655701281996</v>
      </c>
      <c r="F102" s="26">
        <f t="shared" si="14"/>
        <v>79.579625581857087</v>
      </c>
      <c r="G102" s="26">
        <f>SUM(F102:$F$109)</f>
        <v>253.19535434809808</v>
      </c>
      <c r="H102" s="26">
        <f>SUM(G102:$G$109)</f>
        <v>712.55513175038641</v>
      </c>
      <c r="I102" s="26">
        <f t="shared" si="15"/>
        <v>275.59555283510559</v>
      </c>
      <c r="J102" s="26">
        <f>SUM(I102:$I$109)</f>
        <v>769.07348138725854</v>
      </c>
      <c r="K102" s="26">
        <f>SUM(J102:$J$109)</f>
        <v>1940.4633375326066</v>
      </c>
    </row>
    <row r="103" spans="1:11" x14ac:dyDescent="0.25">
      <c r="A103" s="15">
        <v>99</v>
      </c>
      <c r="B103" s="24">
        <f t="shared" si="11"/>
        <v>0.67932868602941798</v>
      </c>
      <c r="C103" s="16">
        <f t="shared" si="12"/>
        <v>0.32067131397058202</v>
      </c>
      <c r="D103" s="41">
        <v>3507.6591781973002</v>
      </c>
      <c r="E103" s="26">
        <f t="shared" si="13"/>
        <v>1124.8056776335002</v>
      </c>
      <c r="F103" s="26">
        <f t="shared" si="14"/>
        <v>58.526833686909796</v>
      </c>
      <c r="G103" s="26">
        <f>SUM(F103:$F$109)</f>
        <v>173.61572876624098</v>
      </c>
      <c r="H103" s="26">
        <f>SUM(G103:$G$109)</f>
        <v>459.35977740228839</v>
      </c>
      <c r="I103" s="26">
        <f t="shared" si="15"/>
        <v>187.98887231630374</v>
      </c>
      <c r="J103" s="26">
        <f>SUM(I103:$I$109)</f>
        <v>493.477928552153</v>
      </c>
      <c r="K103" s="26">
        <f>SUM(J103:$J$109)</f>
        <v>1171.3898561453479</v>
      </c>
    </row>
    <row r="104" spans="1:11" x14ac:dyDescent="0.25">
      <c r="A104" s="15">
        <v>100</v>
      </c>
      <c r="B104" s="24">
        <f t="shared" si="11"/>
        <v>0.65593211179784472</v>
      </c>
      <c r="C104" s="16">
        <f t="shared" si="12"/>
        <v>0.34406788820215534</v>
      </c>
      <c r="D104" s="41">
        <v>2382.8535005638</v>
      </c>
      <c r="E104" s="26">
        <f t="shared" si="13"/>
        <v>819.86337183410001</v>
      </c>
      <c r="F104" s="26">
        <f t="shared" si="14"/>
        <v>41.417300510384585</v>
      </c>
      <c r="G104" s="26">
        <f>SUM(F104:$F$109)</f>
        <v>115.08889507933122</v>
      </c>
      <c r="H104" s="26">
        <f>SUM(G104:$G$109)</f>
        <v>285.74404863604747</v>
      </c>
      <c r="I104" s="26">
        <f t="shared" si="15"/>
        <v>123.98663458134625</v>
      </c>
      <c r="J104" s="26">
        <f>SUM(I104:$I$109)</f>
        <v>305.48905623584926</v>
      </c>
      <c r="K104" s="26">
        <f>SUM(J104:$J$109)</f>
        <v>677.91192759319495</v>
      </c>
    </row>
    <row r="105" spans="1:11" x14ac:dyDescent="0.25">
      <c r="A105" s="15">
        <v>101</v>
      </c>
      <c r="B105" s="24">
        <f t="shared" si="11"/>
        <v>0.6326231559775245</v>
      </c>
      <c r="C105" s="16">
        <f t="shared" si="12"/>
        <v>0.36737684402247556</v>
      </c>
      <c r="D105" s="41">
        <v>1562.9901287297</v>
      </c>
      <c r="E105" s="26">
        <f t="shared" si="13"/>
        <v>574.20638073099997</v>
      </c>
      <c r="F105" s="26">
        <f t="shared" si="14"/>
        <v>28.16249283584154</v>
      </c>
      <c r="G105" s="26">
        <f>SUM(F105:$F$109)</f>
        <v>73.671594568946631</v>
      </c>
      <c r="H105" s="26">
        <f>SUM(G105:$G$109)</f>
        <v>170.65515355671619</v>
      </c>
      <c r="I105" s="26">
        <f t="shared" si="15"/>
        <v>78.958072869563225</v>
      </c>
      <c r="J105" s="26">
        <f>SUM(I105:$I$109)</f>
        <v>181.50242165450297</v>
      </c>
      <c r="K105" s="26">
        <f>SUM(J105:$J$109)</f>
        <v>372.42287135734557</v>
      </c>
    </row>
    <row r="106" spans="1:11" x14ac:dyDescent="0.25">
      <c r="A106" s="15">
        <v>102</v>
      </c>
      <c r="B106" s="24">
        <f t="shared" si="11"/>
        <v>0.60962903484260389</v>
      </c>
      <c r="C106" s="16">
        <f t="shared" si="12"/>
        <v>0.39037096515739611</v>
      </c>
      <c r="D106" s="41">
        <v>988.78374799870005</v>
      </c>
      <c r="E106" s="26">
        <f t="shared" si="13"/>
        <v>385.99246603820006</v>
      </c>
      <c r="F106" s="26">
        <f t="shared" si="14"/>
        <v>18.379965141112944</v>
      </c>
      <c r="G106" s="26">
        <f>SUM(F106:$F$109)</f>
        <v>45.509101733105091</v>
      </c>
      <c r="H106" s="26">
        <f>SUM(G106:$G$109)</f>
        <v>96.983558987769555</v>
      </c>
      <c r="I106" s="26">
        <f t="shared" si="15"/>
        <v>48.495830338491686</v>
      </c>
      <c r="J106" s="26">
        <f>SUM(I106:$I$109)</f>
        <v>102.54434878493973</v>
      </c>
      <c r="K106" s="26">
        <f>SUM(J106:$J$109)</f>
        <v>190.92044970284257</v>
      </c>
    </row>
    <row r="107" spans="1:11" x14ac:dyDescent="0.25">
      <c r="A107" s="15">
        <v>103</v>
      </c>
      <c r="B107" s="24">
        <f t="shared" si="11"/>
        <v>0.5871647941167355</v>
      </c>
      <c r="C107" s="16">
        <f t="shared" si="12"/>
        <v>0.4128352058832645</v>
      </c>
      <c r="D107" s="41">
        <v>602.79128196049999</v>
      </c>
      <c r="E107" s="26">
        <f t="shared" si="13"/>
        <v>248.85346299279996</v>
      </c>
      <c r="F107" s="26">
        <f t="shared" si="14"/>
        <v>11.504621084284793</v>
      </c>
      <c r="G107" s="26">
        <f>SUM(F107:$F$109)</f>
        <v>27.12913659199215</v>
      </c>
      <c r="H107" s="26">
        <f>SUM(G107:$G$109)</f>
        <v>51.474457254664465</v>
      </c>
      <c r="I107" s="26">
        <f t="shared" si="15"/>
        <v>28.703365284607145</v>
      </c>
      <c r="J107" s="26">
        <f>SUM(I107:$I$109)</f>
        <v>54.048518446448043</v>
      </c>
      <c r="K107" s="26">
        <f>SUM(J107:$J$109)</f>
        <v>88.376100917902846</v>
      </c>
    </row>
    <row r="108" spans="1:11" x14ac:dyDescent="0.25">
      <c r="A108" s="15">
        <v>104</v>
      </c>
      <c r="B108" s="24">
        <f t="shared" si="11"/>
        <v>0.56542555337711231</v>
      </c>
      <c r="C108" s="16">
        <f t="shared" si="12"/>
        <v>0.43457444662288763</v>
      </c>
      <c r="D108" s="41">
        <v>353.93781896770003</v>
      </c>
      <c r="E108" s="26">
        <f t="shared" si="13"/>
        <v>153.81233181680003</v>
      </c>
      <c r="F108" s="26">
        <f t="shared" si="14"/>
        <v>6.9037103527423991</v>
      </c>
      <c r="G108" s="26">
        <f>SUM(F108:$F$109)</f>
        <v>15.624515507707356</v>
      </c>
      <c r="H108" s="26">
        <f>SUM(G108:$G$109)</f>
        <v>24.345320662672314</v>
      </c>
      <c r="I108" s="26">
        <f t="shared" si="15"/>
        <v>16.362723852226996</v>
      </c>
      <c r="J108" s="26">
        <f>SUM(I108:$I$109)</f>
        <v>25.345153161840905</v>
      </c>
      <c r="K108" s="26">
        <f>SUM(J108:$J$109)</f>
        <v>34.327582471454811</v>
      </c>
    </row>
    <row r="109" spans="1:11" x14ac:dyDescent="0.25">
      <c r="A109" s="15">
        <v>105</v>
      </c>
      <c r="B109" s="24">
        <f t="shared" si="11"/>
        <v>0</v>
      </c>
      <c r="C109" s="16">
        <f t="shared" si="12"/>
        <v>1</v>
      </c>
      <c r="D109" s="41">
        <v>200.1254871509</v>
      </c>
      <c r="E109" s="26">
        <f t="shared" si="13"/>
        <v>200.1254871509</v>
      </c>
      <c r="F109" s="26">
        <f t="shared" si="14"/>
        <v>8.7208051549649568</v>
      </c>
      <c r="G109" s="26">
        <f>SUM(F109:$F$109)</f>
        <v>8.7208051549649568</v>
      </c>
      <c r="H109" s="26">
        <f>SUM(G109:$G$109)</f>
        <v>8.7208051549649568</v>
      </c>
      <c r="I109" s="26">
        <f t="shared" si="15"/>
        <v>8.9824293096139076</v>
      </c>
      <c r="J109" s="26">
        <f>SUM(I109:$I$109)</f>
        <v>8.9824293096139076</v>
      </c>
      <c r="K109" s="26">
        <f>SUM(J109:$J$109)</f>
        <v>8.9824293096139076</v>
      </c>
    </row>
    <row r="110" spans="1:11" ht="15" x14ac:dyDescent="0.25">
      <c r="A110" s="19"/>
    </row>
    <row r="111" spans="1:11" ht="15" x14ac:dyDescent="0.25">
      <c r="A111" s="19"/>
    </row>
  </sheetData>
  <mergeCells count="1">
    <mergeCell ref="A2:K2"/>
  </mergeCells>
  <pageMargins left="0.78740157480314965" right="0.78740157480314965" top="0.78740157480314965" bottom="0.98425196850393704" header="0.35433070866141736" footer="0.47244094488188981"/>
  <pageSetup paperSize="9" scale="73" fitToHeight="0" orientation="portrait" r:id="rId1"/>
  <headerFooter alignWithMargins="0">
    <evenHeader>&amp;L&amp;8Úmrtnostní tabulky za ČR, regiony soudržnosti a kraje
&amp;"Arial,Kurzíva"Life Tables for the Czech Republic, Cohesion Regions and Regions</evenHeader>
    <evenFooter>&amp;L&amp;G</evenFooter>
  </headerFooter>
  <rowBreaks count="1" manualBreakCount="1">
    <brk id="56" max="16383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F111"/>
  <sheetViews>
    <sheetView topLeftCell="L54" zoomScaleNormal="100" workbookViewId="0">
      <selection activeCell="P67" sqref="P67"/>
    </sheetView>
  </sheetViews>
  <sheetFormatPr defaultColWidth="9.6640625" defaultRowHeight="13.2" x14ac:dyDescent="0.25"/>
  <cols>
    <col min="1" max="1" width="10.6640625" style="23" customWidth="1"/>
    <col min="2" max="2" width="10.6640625" style="20" customWidth="1"/>
    <col min="3" max="7" width="10.6640625" style="21" customWidth="1"/>
    <col min="8" max="8" width="10.6640625" style="31" customWidth="1"/>
    <col min="9" max="12" width="10.6640625" style="22" customWidth="1"/>
    <col min="13" max="13" width="10.6640625" style="23" customWidth="1"/>
    <col min="14" max="16384" width="9.6640625" style="17"/>
  </cols>
  <sheetData>
    <row r="1" spans="1:240" s="9" customFormat="1" ht="16.5" customHeight="1" thickBot="1" x14ac:dyDescent="0.3">
      <c r="A1" s="1">
        <v>2024</v>
      </c>
      <c r="C1" s="9" t="s">
        <v>15</v>
      </c>
      <c r="D1" s="3" t="s">
        <v>37</v>
      </c>
      <c r="E1" s="3"/>
      <c r="F1" s="3"/>
      <c r="G1" s="4"/>
      <c r="H1" s="28"/>
      <c r="J1" s="2" t="s">
        <v>0</v>
      </c>
      <c r="K1" s="6"/>
      <c r="L1" s="6"/>
      <c r="M1" s="7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</row>
    <row r="2" spans="1:240" s="10" customFormat="1" ht="16.5" customHeight="1" x14ac:dyDescent="0.2">
      <c r="A2" s="38" t="s">
        <v>19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40"/>
      <c r="O2" s="32" t="s">
        <v>7</v>
      </c>
      <c r="P2" s="10">
        <v>0.03</v>
      </c>
    </row>
    <row r="3" spans="1:240" s="10" customFormat="1" ht="16.5" customHeight="1" thickBot="1" x14ac:dyDescent="0.25">
      <c r="A3" s="11" t="s">
        <v>2</v>
      </c>
      <c r="B3" s="12" t="s">
        <v>9</v>
      </c>
      <c r="C3" s="12" t="s">
        <v>4</v>
      </c>
      <c r="D3" s="13" t="s">
        <v>17</v>
      </c>
      <c r="E3" s="13" t="s">
        <v>18</v>
      </c>
      <c r="F3" s="13" t="s">
        <v>20</v>
      </c>
      <c r="G3" s="13" t="s">
        <v>6</v>
      </c>
      <c r="H3" s="29" t="s">
        <v>10</v>
      </c>
      <c r="I3" s="13" t="s">
        <v>11</v>
      </c>
      <c r="J3" s="25" t="s">
        <v>12</v>
      </c>
      <c r="K3" s="25" t="s">
        <v>3</v>
      </c>
      <c r="L3" s="25" t="s">
        <v>13</v>
      </c>
      <c r="M3" s="14" t="s">
        <v>14</v>
      </c>
      <c r="O3" s="32" t="s">
        <v>8</v>
      </c>
      <c r="P3" s="10">
        <f>1/(1+P2)</f>
        <v>0.970873786407767</v>
      </c>
    </row>
    <row r="4" spans="1:240" ht="16.5" customHeight="1" x14ac:dyDescent="0.25">
      <c r="A4" s="15">
        <v>0</v>
      </c>
      <c r="B4" s="24">
        <f>F5/F4</f>
        <v>0.99778178452500654</v>
      </c>
      <c r="C4" s="16">
        <f>G4/F4</f>
        <v>2.2182154749934855E-3</v>
      </c>
      <c r="D4" s="27">
        <f>Males!D4</f>
        <v>100000</v>
      </c>
      <c r="E4" s="27">
        <f>Females!D4</f>
        <v>100000</v>
      </c>
      <c r="F4" s="26">
        <f>(D4+E4)/2</f>
        <v>100000</v>
      </c>
      <c r="G4" s="26">
        <f>F4-F5</f>
        <v>221.82154749934853</v>
      </c>
      <c r="H4" s="30">
        <f t="shared" ref="H4:H35" si="0">G4*$P$3^(A4+1)</f>
        <v>215.36072572752283</v>
      </c>
      <c r="I4" s="26">
        <f>SUM(H4:$H$109)</f>
        <v>10309.238504065861</v>
      </c>
      <c r="J4" s="26">
        <f>SUM(I4:$I$109)</f>
        <v>741100.84447372332</v>
      </c>
      <c r="K4" s="26">
        <f t="shared" ref="K4:K35" si="1">F4*$P$3^A4</f>
        <v>100000</v>
      </c>
      <c r="L4" s="26">
        <f>SUM(K4:$K$109)</f>
        <v>3079382.8113604044</v>
      </c>
      <c r="M4" s="26">
        <f>SUM(L4:$L$109)</f>
        <v>80281014.196442708</v>
      </c>
      <c r="O4" s="32"/>
      <c r="P4" s="10"/>
    </row>
    <row r="5" spans="1:240" x14ac:dyDescent="0.25">
      <c r="A5" s="15">
        <v>1</v>
      </c>
      <c r="B5" s="24">
        <f t="shared" ref="B5:B68" si="2">F6/F5</f>
        <v>0.99978969081296076</v>
      </c>
      <c r="C5" s="16">
        <f t="shared" ref="C5:C68" si="3">G5/F5</f>
        <v>2.1030918703920717E-4</v>
      </c>
      <c r="D5" s="27">
        <f>Males!D5</f>
        <v>99771.043723604002</v>
      </c>
      <c r="E5" s="27">
        <f>Females!D5</f>
        <v>99785.313181397301</v>
      </c>
      <c r="F5" s="26">
        <f t="shared" ref="F5:F68" si="4">(D5+E5)/2</f>
        <v>99778.178452500651</v>
      </c>
      <c r="G5" s="26">
        <f t="shared" ref="G5:G68" si="5">F5-F6</f>
        <v>20.98426759459835</v>
      </c>
      <c r="H5" s="30">
        <f t="shared" si="0"/>
        <v>19.779684790836413</v>
      </c>
      <c r="I5" s="26">
        <f>SUM(H5:$H$109)</f>
        <v>10093.877778338339</v>
      </c>
      <c r="J5" s="26">
        <f>SUM(I5:$I$109)</f>
        <v>730791.60596965742</v>
      </c>
      <c r="K5" s="26">
        <f t="shared" si="1"/>
        <v>96872.017915049175</v>
      </c>
      <c r="L5" s="26">
        <f>SUM(K5:$K$109)</f>
        <v>2979382.8113604039</v>
      </c>
      <c r="M5" s="26">
        <f>SUM(L5:$L$109)</f>
        <v>77201631.38508229</v>
      </c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</row>
    <row r="6" spans="1:240" x14ac:dyDescent="0.25">
      <c r="A6" s="15">
        <v>2</v>
      </c>
      <c r="B6" s="24">
        <f t="shared" si="2"/>
        <v>0.99989664085946484</v>
      </c>
      <c r="C6" s="16">
        <f t="shared" si="3"/>
        <v>1.033591405351979E-4</v>
      </c>
      <c r="D6" s="27">
        <f>Males!D6</f>
        <v>99746.1313025821</v>
      </c>
      <c r="E6" s="27">
        <f>Females!D6</f>
        <v>99768.257067230006</v>
      </c>
      <c r="F6" s="26">
        <f t="shared" si="4"/>
        <v>99757.194184906053</v>
      </c>
      <c r="G6" s="26">
        <f t="shared" si="5"/>
        <v>10.310817853154731</v>
      </c>
      <c r="H6" s="30">
        <f t="shared" si="0"/>
        <v>9.4358589594242037</v>
      </c>
      <c r="I6" s="26">
        <f>SUM(H6:$H$109)</f>
        <v>10074.098093547502</v>
      </c>
      <c r="J6" s="26">
        <f>SUM(I6:$I$109)</f>
        <v>720697.72819131904</v>
      </c>
      <c r="K6" s="26">
        <f t="shared" si="1"/>
        <v>94030.723145354001</v>
      </c>
      <c r="L6" s="26">
        <f>SUM(K6:$K$109)</f>
        <v>2882510.7934453548</v>
      </c>
      <c r="M6" s="26">
        <f>SUM(L6:$L$109)</f>
        <v>74222248.573721886</v>
      </c>
    </row>
    <row r="7" spans="1:240" x14ac:dyDescent="0.25">
      <c r="A7" s="15">
        <v>3</v>
      </c>
      <c r="B7" s="24">
        <f t="shared" si="2"/>
        <v>0.99990082599182484</v>
      </c>
      <c r="C7" s="16">
        <f t="shared" si="3"/>
        <v>9.9174008175172978E-5</v>
      </c>
      <c r="D7" s="27">
        <f>Males!D7</f>
        <v>99733.848531995696</v>
      </c>
      <c r="E7" s="27">
        <f>Females!D7</f>
        <v>99759.918202110101</v>
      </c>
      <c r="F7" s="26">
        <f t="shared" si="4"/>
        <v>99746.883367052898</v>
      </c>
      <c r="G7" s="26">
        <f t="shared" si="5"/>
        <v>9.8922982264921302</v>
      </c>
      <c r="H7" s="30">
        <f t="shared" si="0"/>
        <v>8.7891788483575972</v>
      </c>
      <c r="I7" s="26">
        <f>SUM(H7:$H$109)</f>
        <v>10064.662234588077</v>
      </c>
      <c r="J7" s="26">
        <f>SUM(I7:$I$109)</f>
        <v>710623.63009777141</v>
      </c>
      <c r="K7" s="26">
        <f t="shared" si="1"/>
        <v>91282.52835983086</v>
      </c>
      <c r="L7" s="26">
        <f>SUM(K7:$K$109)</f>
        <v>2788480.0703000003</v>
      </c>
      <c r="M7" s="26">
        <f>SUM(L7:$L$109)</f>
        <v>71339737.780276537</v>
      </c>
    </row>
    <row r="8" spans="1:240" x14ac:dyDescent="0.25">
      <c r="A8" s="15">
        <v>4</v>
      </c>
      <c r="B8" s="24">
        <f t="shared" si="2"/>
        <v>0.99990238725432179</v>
      </c>
      <c r="C8" s="16">
        <f t="shared" si="3"/>
        <v>9.7612745678242813E-5</v>
      </c>
      <c r="D8" s="27">
        <f>Males!D8</f>
        <v>99722.637840720505</v>
      </c>
      <c r="E8" s="27">
        <f>Females!D8</f>
        <v>99751.344296932293</v>
      </c>
      <c r="F8" s="26">
        <f t="shared" si="4"/>
        <v>99736.991068826406</v>
      </c>
      <c r="G8" s="26">
        <f t="shared" si="5"/>
        <v>9.7356015439145267</v>
      </c>
      <c r="H8" s="30">
        <f t="shared" si="0"/>
        <v>8.3980154130446998</v>
      </c>
      <c r="I8" s="26">
        <f>SUM(H8:$H$109)</f>
        <v>10055.873055739719</v>
      </c>
      <c r="J8" s="26">
        <f>SUM(I8:$I$109)</f>
        <v>700558.96786318335</v>
      </c>
      <c r="K8" s="26">
        <f t="shared" si="1"/>
        <v>88615.024762735004</v>
      </c>
      <c r="L8" s="26">
        <f>SUM(K8:$K$109)</f>
        <v>2697197.5419401699</v>
      </c>
      <c r="M8" s="26">
        <f>SUM(L8:$L$109)</f>
        <v>68551257.709976539</v>
      </c>
    </row>
    <row r="9" spans="1:240" x14ac:dyDescent="0.25">
      <c r="A9" s="15">
        <v>5</v>
      </c>
      <c r="B9" s="24">
        <f t="shared" si="2"/>
        <v>0.99990658749411687</v>
      </c>
      <c r="C9" s="16">
        <f t="shared" si="3"/>
        <v>9.3412505883136088E-5</v>
      </c>
      <c r="D9" s="27">
        <f>Males!D9</f>
        <v>99712.180090405003</v>
      </c>
      <c r="E9" s="27">
        <f>Females!D9</f>
        <v>99742.330844159995</v>
      </c>
      <c r="F9" s="26">
        <f t="shared" si="4"/>
        <v>99727.255467282492</v>
      </c>
      <c r="G9" s="26">
        <f t="shared" si="5"/>
        <v>9.3157728380465414</v>
      </c>
      <c r="H9" s="30">
        <f t="shared" si="0"/>
        <v>7.8018130907051848</v>
      </c>
      <c r="I9" s="26">
        <f>SUM(H9:$H$109)</f>
        <v>10047.475040326675</v>
      </c>
      <c r="J9" s="26">
        <f>SUM(I9:$I$109)</f>
        <v>690503.09480744367</v>
      </c>
      <c r="K9" s="26">
        <f t="shared" si="1"/>
        <v>86025.60660860152</v>
      </c>
      <c r="L9" s="26">
        <f>SUM(K9:$K$109)</f>
        <v>2608582.5171774346</v>
      </c>
      <c r="M9" s="26">
        <f>SUM(L9:$L$109)</f>
        <v>65854060.168036364</v>
      </c>
    </row>
    <row r="10" spans="1:240" x14ac:dyDescent="0.25">
      <c r="A10" s="15">
        <v>6</v>
      </c>
      <c r="B10" s="24">
        <f t="shared" si="2"/>
        <v>0.99991207851974773</v>
      </c>
      <c r="C10" s="16">
        <f t="shared" si="3"/>
        <v>8.7921480252285816E-5</v>
      </c>
      <c r="D10" s="27">
        <f>Males!D10</f>
        <v>99702.639310771207</v>
      </c>
      <c r="E10" s="27">
        <f>Females!D10</f>
        <v>99733.240078117698</v>
      </c>
      <c r="F10" s="26">
        <f t="shared" si="4"/>
        <v>99717.939694444445</v>
      </c>
      <c r="G10" s="26">
        <f t="shared" si="5"/>
        <v>8.7673488656437257</v>
      </c>
      <c r="H10" s="30">
        <f t="shared" si="0"/>
        <v>7.1286569396406954</v>
      </c>
      <c r="I10" s="26">
        <f>SUM(H10:$H$109)</f>
        <v>10039.67322723597</v>
      </c>
      <c r="J10" s="26">
        <f>SUM(I10:$I$109)</f>
        <v>680455.61976711696</v>
      </c>
      <c r="K10" s="26">
        <f t="shared" si="1"/>
        <v>83512.204603027276</v>
      </c>
      <c r="L10" s="26">
        <f>SUM(K10:$K$109)</f>
        <v>2522556.9105688334</v>
      </c>
      <c r="M10" s="26">
        <f>SUM(L10:$L$109)</f>
        <v>63245477.650858931</v>
      </c>
    </row>
    <row r="11" spans="1:240" x14ac:dyDescent="0.25">
      <c r="A11" s="15">
        <v>7</v>
      </c>
      <c r="B11" s="24">
        <f t="shared" si="2"/>
        <v>0.99991735984472785</v>
      </c>
      <c r="C11" s="16">
        <f t="shared" si="3"/>
        <v>8.2640155272200921E-5</v>
      </c>
      <c r="D11" s="27">
        <f>Males!D11</f>
        <v>99693.982238221797</v>
      </c>
      <c r="E11" s="27">
        <f>Females!D11</f>
        <v>99724.362452935806</v>
      </c>
      <c r="F11" s="26">
        <f t="shared" si="4"/>
        <v>99709.172345578801</v>
      </c>
      <c r="G11" s="26">
        <f t="shared" si="5"/>
        <v>8.2399814847012749</v>
      </c>
      <c r="H11" s="30">
        <f t="shared" si="0"/>
        <v>6.5047174745990395</v>
      </c>
      <c r="I11" s="26">
        <f>SUM(H11:$H$109)</f>
        <v>10032.54457029633</v>
      </c>
      <c r="J11" s="26">
        <f>SUM(I11:$I$109)</f>
        <v>670415.94653988106</v>
      </c>
      <c r="K11" s="26">
        <f t="shared" si="1"/>
        <v>81072.681637261601</v>
      </c>
      <c r="L11" s="26">
        <f>SUM(K11:$K$109)</f>
        <v>2439044.7059658067</v>
      </c>
      <c r="M11" s="26">
        <f>SUM(L11:$L$109)</f>
        <v>60722920.740290098</v>
      </c>
    </row>
    <row r="12" spans="1:240" x14ac:dyDescent="0.25">
      <c r="A12" s="15">
        <v>8</v>
      </c>
      <c r="B12" s="24">
        <f t="shared" si="2"/>
        <v>0.9999208253926144</v>
      </c>
      <c r="C12" s="16">
        <f t="shared" si="3"/>
        <v>7.9174607385573245E-5</v>
      </c>
      <c r="D12" s="27">
        <f>Males!D12</f>
        <v>99686.019147060593</v>
      </c>
      <c r="E12" s="27">
        <f>Females!D12</f>
        <v>99715.845581127607</v>
      </c>
      <c r="F12" s="26">
        <f t="shared" si="4"/>
        <v>99700.9323640941</v>
      </c>
      <c r="G12" s="26">
        <f t="shared" si="5"/>
        <v>7.8937821759027429</v>
      </c>
      <c r="H12" s="30">
        <f t="shared" si="0"/>
        <v>6.0499267410877451</v>
      </c>
      <c r="I12" s="26">
        <f>SUM(H12:$H$109)</f>
        <v>10026.03985282173</v>
      </c>
      <c r="J12" s="26">
        <f>SUM(I12:$I$109)</f>
        <v>660383.40196958475</v>
      </c>
      <c r="K12" s="26">
        <f t="shared" si="1"/>
        <v>78704.836677925006</v>
      </c>
      <c r="L12" s="26">
        <f>SUM(K12:$K$109)</f>
        <v>2357972.0243285447</v>
      </c>
      <c r="M12" s="26">
        <f>SUM(L12:$L$109)</f>
        <v>58283876.034324296</v>
      </c>
    </row>
    <row r="13" spans="1:240" x14ac:dyDescent="0.25">
      <c r="A13" s="15">
        <v>9</v>
      </c>
      <c r="B13" s="24">
        <f t="shared" si="2"/>
        <v>0.99992105846425605</v>
      </c>
      <c r="C13" s="16">
        <f t="shared" si="3"/>
        <v>7.8941535743931303E-5</v>
      </c>
      <c r="D13" s="27">
        <f>Males!D13</f>
        <v>99678.429663540999</v>
      </c>
      <c r="E13" s="27">
        <f>Females!D13</f>
        <v>99707.647500295396</v>
      </c>
      <c r="F13" s="26">
        <f t="shared" si="4"/>
        <v>99693.038581918197</v>
      </c>
      <c r="G13" s="26">
        <f t="shared" si="5"/>
        <v>7.8699215686356183</v>
      </c>
      <c r="H13" s="30">
        <f t="shared" si="0"/>
        <v>5.8559607499362523</v>
      </c>
      <c r="I13" s="26">
        <f>SUM(H13:$H$109)</f>
        <v>10019.989926080643</v>
      </c>
      <c r="J13" s="26">
        <f>SUM(I13:$I$109)</f>
        <v>650357.36211676302</v>
      </c>
      <c r="K13" s="26">
        <f t="shared" si="1"/>
        <v>76406.412867360865</v>
      </c>
      <c r="L13" s="26">
        <f>SUM(K13:$K$109)</f>
        <v>2279267.1876506205</v>
      </c>
      <c r="M13" s="26">
        <f>SUM(L13:$L$109)</f>
        <v>55925904.009995751</v>
      </c>
    </row>
    <row r="14" spans="1:240" x14ac:dyDescent="0.25">
      <c r="A14" s="15">
        <v>10</v>
      </c>
      <c r="B14" s="24">
        <f t="shared" si="2"/>
        <v>0.99991732984416515</v>
      </c>
      <c r="C14" s="16">
        <f t="shared" si="3"/>
        <v>8.2670155834799715E-5</v>
      </c>
      <c r="D14" s="27">
        <f>Males!D14</f>
        <v>99670.774143595205</v>
      </c>
      <c r="E14" s="27">
        <f>Females!D14</f>
        <v>99699.563177103904</v>
      </c>
      <c r="F14" s="26">
        <f t="shared" si="4"/>
        <v>99685.168660349562</v>
      </c>
      <c r="G14" s="26">
        <f t="shared" si="5"/>
        <v>8.2409884275693912</v>
      </c>
      <c r="H14" s="30">
        <f t="shared" si="0"/>
        <v>5.9534653802803055</v>
      </c>
      <c r="I14" s="26">
        <f>SUM(H14:$H$109)</f>
        <v>10014.133965330706</v>
      </c>
      <c r="J14" s="26">
        <f>SUM(I14:$I$109)</f>
        <v>640337.37219068233</v>
      </c>
      <c r="K14" s="26">
        <f t="shared" si="1"/>
        <v>74175.127405619831</v>
      </c>
      <c r="L14" s="26">
        <f>SUM(K14:$K$109)</f>
        <v>2202860.7747832602</v>
      </c>
      <c r="M14" s="26">
        <f>SUM(L14:$L$109)</f>
        <v>53646636.82234513</v>
      </c>
    </row>
    <row r="15" spans="1:240" x14ac:dyDescent="0.25">
      <c r="A15" s="15">
        <v>11</v>
      </c>
      <c r="B15" s="24">
        <f t="shared" si="2"/>
        <v>0.99990910684458634</v>
      </c>
      <c r="C15" s="16">
        <f t="shared" si="3"/>
        <v>9.0893155413661119E-5</v>
      </c>
      <c r="D15" s="27">
        <f>Males!D15</f>
        <v>99662.540007478296</v>
      </c>
      <c r="E15" s="27">
        <f>Females!D15</f>
        <v>99691.315336365704</v>
      </c>
      <c r="F15" s="26">
        <f t="shared" si="4"/>
        <v>99676.927671921992</v>
      </c>
      <c r="G15" s="26">
        <f t="shared" si="5"/>
        <v>9.059950478040264</v>
      </c>
      <c r="H15" s="30">
        <f t="shared" si="0"/>
        <v>6.3544669808421492</v>
      </c>
      <c r="I15" s="26">
        <f>SUM(H15:$H$109)</f>
        <v>10008.180499950426</v>
      </c>
      <c r="J15" s="26">
        <f>SUM(I15:$I$109)</f>
        <v>630323.23822535167</v>
      </c>
      <c r="K15" s="26">
        <f t="shared" si="1"/>
        <v>72008.733336192367</v>
      </c>
      <c r="L15" s="26">
        <f>SUM(K15:$K$109)</f>
        <v>2128685.6473776405</v>
      </c>
      <c r="M15" s="26">
        <f>SUM(L15:$L$109)</f>
        <v>51443776.047561876</v>
      </c>
    </row>
    <row r="16" spans="1:240" x14ac:dyDescent="0.25">
      <c r="A16" s="15">
        <v>12</v>
      </c>
      <c r="B16" s="24">
        <f t="shared" si="2"/>
        <v>0.99989523511824763</v>
      </c>
      <c r="C16" s="16">
        <f t="shared" si="3"/>
        <v>1.0476488175238312E-4</v>
      </c>
      <c r="D16" s="27">
        <f>Males!D16</f>
        <v>99653.132330602806</v>
      </c>
      <c r="E16" s="27">
        <f>Females!D16</f>
        <v>99682.603112285098</v>
      </c>
      <c r="F16" s="26">
        <f t="shared" si="4"/>
        <v>99667.867721443952</v>
      </c>
      <c r="G16" s="26">
        <f t="shared" si="5"/>
        <v>10.441692376349238</v>
      </c>
      <c r="H16" s="30">
        <f t="shared" si="0"/>
        <v>7.1102844154715612</v>
      </c>
      <c r="I16" s="26">
        <f>SUM(H16:$H$109)</f>
        <v>10001.826032969584</v>
      </c>
      <c r="J16" s="26">
        <f>SUM(I16:$I$109)</f>
        <v>620315.05772540125</v>
      </c>
      <c r="K16" s="26">
        <f t="shared" si="1"/>
        <v>69905.037121555448</v>
      </c>
      <c r="L16" s="26">
        <f>SUM(K16:$K$109)</f>
        <v>2056676.9140414472</v>
      </c>
      <c r="M16" s="26">
        <f>SUM(L16:$L$109)</f>
        <v>49315090.400184236</v>
      </c>
    </row>
    <row r="17" spans="1:16" x14ac:dyDescent="0.25">
      <c r="A17" s="15">
        <v>13</v>
      </c>
      <c r="B17" s="24">
        <f t="shared" si="2"/>
        <v>0.99987469773117144</v>
      </c>
      <c r="C17" s="16">
        <f t="shared" si="3"/>
        <v>1.2530226882853819E-4</v>
      </c>
      <c r="D17" s="27">
        <f>Males!D17</f>
        <v>99641.773489365994</v>
      </c>
      <c r="E17" s="27">
        <f>Females!D17</f>
        <v>99673.078568769197</v>
      </c>
      <c r="F17" s="26">
        <f t="shared" si="4"/>
        <v>99657.426029067603</v>
      </c>
      <c r="G17" s="26">
        <f t="shared" si="5"/>
        <v>12.48730158705439</v>
      </c>
      <c r="H17" s="30">
        <f t="shared" si="0"/>
        <v>8.2555774258287578</v>
      </c>
      <c r="I17" s="26">
        <f>SUM(H17:$H$109)</f>
        <v>9994.715748554112</v>
      </c>
      <c r="J17" s="26">
        <f>SUM(I17:$I$109)</f>
        <v>610313.23169243161</v>
      </c>
      <c r="K17" s="26">
        <f t="shared" si="1"/>
        <v>67861.857794764568</v>
      </c>
      <c r="L17" s="26">
        <f>SUM(K17:$K$109)</f>
        <v>1986771.8769198917</v>
      </c>
      <c r="M17" s="26">
        <f>SUM(L17:$L$109)</f>
        <v>47258413.486142792</v>
      </c>
    </row>
    <row r="18" spans="1:16" x14ac:dyDescent="0.25">
      <c r="A18" s="15">
        <v>14</v>
      </c>
      <c r="B18" s="24">
        <f t="shared" si="2"/>
        <v>0.99984686969806891</v>
      </c>
      <c r="C18" s="16">
        <f t="shared" si="3"/>
        <v>1.5313030193113392E-4</v>
      </c>
      <c r="D18" s="27">
        <f>Males!D18</f>
        <v>99627.485387037203</v>
      </c>
      <c r="E18" s="27">
        <f>Females!D18</f>
        <v>99662.392067923895</v>
      </c>
      <c r="F18" s="26">
        <f t="shared" si="4"/>
        <v>99644.938727480549</v>
      </c>
      <c r="G18" s="26">
        <f t="shared" si="5"/>
        <v>15.258659553248435</v>
      </c>
      <c r="H18" s="30">
        <f t="shared" si="0"/>
        <v>9.7939529355115695</v>
      </c>
      <c r="I18" s="26">
        <f>SUM(H18:$H$109)</f>
        <v>9986.460171128283</v>
      </c>
      <c r="J18" s="26">
        <f>SUM(I18:$I$109)</f>
        <v>600318.51594387752</v>
      </c>
      <c r="K18" s="26">
        <f t="shared" si="1"/>
        <v>65877.043252442687</v>
      </c>
      <c r="L18" s="26">
        <f>SUM(K18:$K$109)</f>
        <v>1918910.019125127</v>
      </c>
      <c r="M18" s="26">
        <f>SUM(L18:$L$109)</f>
        <v>45271641.609222896</v>
      </c>
    </row>
    <row r="19" spans="1:16" x14ac:dyDescent="0.25">
      <c r="A19" s="15">
        <v>15</v>
      </c>
      <c r="B19" s="24">
        <f t="shared" si="2"/>
        <v>0.99981174789109273</v>
      </c>
      <c r="C19" s="16">
        <f t="shared" si="3"/>
        <v>1.8825210890729402E-4</v>
      </c>
      <c r="D19" s="27">
        <f>Males!D19</f>
        <v>99609.117697212205</v>
      </c>
      <c r="E19" s="27">
        <f>Females!D19</f>
        <v>99650.242438642395</v>
      </c>
      <c r="F19" s="26">
        <f t="shared" si="4"/>
        <v>99629.6800679273</v>
      </c>
      <c r="G19" s="26">
        <f t="shared" si="5"/>
        <v>18.755497382546309</v>
      </c>
      <c r="H19" s="30">
        <f t="shared" si="0"/>
        <v>11.687805897432245</v>
      </c>
      <c r="I19" s="26">
        <f>SUM(H19:$H$109)</f>
        <v>9976.6662181927713</v>
      </c>
      <c r="J19" s="26">
        <f>SUM(I19:$I$109)</f>
        <v>590332.05577274924</v>
      </c>
      <c r="K19" s="26">
        <f t="shared" si="1"/>
        <v>63948.500466911762</v>
      </c>
      <c r="L19" s="26">
        <f>SUM(K19:$K$109)</f>
        <v>1853032.9758726845</v>
      </c>
      <c r="M19" s="26">
        <f>SUM(L19:$L$109)</f>
        <v>43352731.590097778</v>
      </c>
    </row>
    <row r="20" spans="1:16" x14ac:dyDescent="0.25">
      <c r="A20" s="15">
        <v>16</v>
      </c>
      <c r="B20" s="24">
        <f t="shared" si="2"/>
        <v>0.99977022910711666</v>
      </c>
      <c r="C20" s="16">
        <f t="shared" si="3"/>
        <v>2.2977089288332827E-4</v>
      </c>
      <c r="D20" s="27">
        <f>Males!D20</f>
        <v>99585.434308078402</v>
      </c>
      <c r="E20" s="27">
        <f>Females!D20</f>
        <v>99636.414833011106</v>
      </c>
      <c r="F20" s="26">
        <f t="shared" si="4"/>
        <v>99610.924570544754</v>
      </c>
      <c r="G20" s="26">
        <f t="shared" si="5"/>
        <v>22.887691079507931</v>
      </c>
      <c r="H20" s="30">
        <f t="shared" si="0"/>
        <v>13.847429510516958</v>
      </c>
      <c r="I20" s="26">
        <f>SUM(H20:$H$109)</f>
        <v>9964.9784122953406</v>
      </c>
      <c r="J20" s="26">
        <f>SUM(I20:$I$109)</f>
        <v>580355.38955455623</v>
      </c>
      <c r="K20" s="26">
        <f t="shared" si="1"/>
        <v>62074.234977512038</v>
      </c>
      <c r="L20" s="26">
        <f>SUM(K20:$K$109)</f>
        <v>1789084.4754057729</v>
      </c>
      <c r="M20" s="26">
        <f>SUM(L20:$L$109)</f>
        <v>41499698.614225082</v>
      </c>
    </row>
    <row r="21" spans="1:16" x14ac:dyDescent="0.25">
      <c r="A21" s="15">
        <v>17</v>
      </c>
      <c r="B21" s="24">
        <f t="shared" si="2"/>
        <v>0.99972508939097393</v>
      </c>
      <c r="C21" s="16">
        <f t="shared" si="3"/>
        <v>2.74910609026078E-4</v>
      </c>
      <c r="D21" s="27">
        <f>Males!D21</f>
        <v>99555.278717959503</v>
      </c>
      <c r="E21" s="27">
        <f>Females!D21</f>
        <v>99620.795040971003</v>
      </c>
      <c r="F21" s="26">
        <f t="shared" si="4"/>
        <v>99588.036879465246</v>
      </c>
      <c r="G21" s="26">
        <f t="shared" si="5"/>
        <v>27.377807870245306</v>
      </c>
      <c r="H21" s="30">
        <f t="shared" si="0"/>
        <v>16.081576711336712</v>
      </c>
      <c r="I21" s="26">
        <f>SUM(H21:$H$109)</f>
        <v>9951.1309827848236</v>
      </c>
      <c r="J21" s="26">
        <f>SUM(I21:$I$109)</f>
        <v>570390.411142261</v>
      </c>
      <c r="K21" s="26">
        <f t="shared" si="1"/>
        <v>60252.400121472041</v>
      </c>
      <c r="L21" s="26">
        <f>SUM(K21:$K$109)</f>
        <v>1727010.2404282608</v>
      </c>
      <c r="M21" s="26">
        <f>SUM(L21:$L$109)</f>
        <v>39710614.1388193</v>
      </c>
    </row>
    <row r="22" spans="1:16" x14ac:dyDescent="0.25">
      <c r="A22" s="15">
        <v>18</v>
      </c>
      <c r="B22" s="24">
        <f t="shared" si="2"/>
        <v>0.99968095963031833</v>
      </c>
      <c r="C22" s="16">
        <f t="shared" si="3"/>
        <v>3.1904036968166265E-4</v>
      </c>
      <c r="D22" s="27">
        <f>Males!D22</f>
        <v>99517.908449483599</v>
      </c>
      <c r="E22" s="27">
        <f>Females!D22</f>
        <v>99603.409693706402</v>
      </c>
      <c r="F22" s="26">
        <f t="shared" si="4"/>
        <v>99560.659071595001</v>
      </c>
      <c r="G22" s="26">
        <f t="shared" si="5"/>
        <v>31.763869475951651</v>
      </c>
      <c r="H22" s="30">
        <f t="shared" si="0"/>
        <v>18.11449091961304</v>
      </c>
      <c r="I22" s="26">
        <f>SUM(H22:$H$109)</f>
        <v>9935.0494060734854</v>
      </c>
      <c r="J22" s="26">
        <f>SUM(I22:$I$109)</f>
        <v>560439.28015947621</v>
      </c>
      <c r="K22" s="26">
        <f t="shared" si="1"/>
        <v>58481.394269378019</v>
      </c>
      <c r="L22" s="26">
        <f>SUM(K22:$K$109)</f>
        <v>1666757.8403067887</v>
      </c>
      <c r="M22" s="26">
        <f>SUM(L22:$L$109)</f>
        <v>37983603.898391046</v>
      </c>
    </row>
    <row r="23" spans="1:16" x14ac:dyDescent="0.25">
      <c r="A23" s="15">
        <v>19</v>
      </c>
      <c r="B23" s="24">
        <f t="shared" si="2"/>
        <v>0.99964123119202275</v>
      </c>
      <c r="C23" s="16">
        <f t="shared" si="3"/>
        <v>3.5876880797720834E-4</v>
      </c>
      <c r="D23" s="27">
        <f>Males!D23</f>
        <v>99473.344402380404</v>
      </c>
      <c r="E23" s="27">
        <f>Females!D23</f>
        <v>99584.446001857694</v>
      </c>
      <c r="F23" s="26">
        <f t="shared" si="4"/>
        <v>99528.895202119049</v>
      </c>
      <c r="G23" s="26">
        <f t="shared" si="5"/>
        <v>35.707863090952742</v>
      </c>
      <c r="H23" s="30">
        <f t="shared" si="0"/>
        <v>19.770578027265646</v>
      </c>
      <c r="I23" s="26">
        <f>SUM(H23:$H$109)</f>
        <v>9916.9349151538718</v>
      </c>
      <c r="J23" s="26">
        <f>SUM(I23:$I$109)</f>
        <v>550504.23075340269</v>
      </c>
      <c r="K23" s="26">
        <f t="shared" si="1"/>
        <v>56759.93819779691</v>
      </c>
      <c r="L23" s="26">
        <f>SUM(K23:$K$109)</f>
        <v>1608276.4460374108</v>
      </c>
      <c r="M23" s="26">
        <f>SUM(L23:$L$109)</f>
        <v>36316846.058084257</v>
      </c>
      <c r="O23" s="17" t="s">
        <v>22</v>
      </c>
      <c r="P23" s="17" t="s">
        <v>21</v>
      </c>
    </row>
    <row r="24" spans="1:16" x14ac:dyDescent="0.25">
      <c r="A24" s="15">
        <v>20</v>
      </c>
      <c r="B24" s="24">
        <f t="shared" si="2"/>
        <v>0.99960854547224753</v>
      </c>
      <c r="C24" s="16">
        <f t="shared" si="3"/>
        <v>3.9145452775247173E-4</v>
      </c>
      <c r="D24" s="27">
        <f>Males!D24</f>
        <v>99422.224342869798</v>
      </c>
      <c r="E24" s="27">
        <f>Females!D24</f>
        <v>99564.150335186394</v>
      </c>
      <c r="F24" s="26">
        <f t="shared" si="4"/>
        <v>99493.187339028096</v>
      </c>
      <c r="G24" s="26">
        <f t="shared" si="5"/>
        <v>38.947058664387441</v>
      </c>
      <c r="H24" s="30">
        <f t="shared" si="0"/>
        <v>20.935963183829262</v>
      </c>
      <c r="I24" s="26">
        <f>SUM(H24:$H$109)</f>
        <v>9897.1643371266073</v>
      </c>
      <c r="J24" s="26">
        <f>SUM(I24:$I$109)</f>
        <v>540587.2958382488</v>
      </c>
      <c r="K24" s="26">
        <f t="shared" si="1"/>
        <v>55086.96553633867</v>
      </c>
      <c r="L24" s="26">
        <f>SUM(K24:$K$109)</f>
        <v>1551516.5078396138</v>
      </c>
      <c r="M24" s="26">
        <f>SUM(L24:$L$109)</f>
        <v>34708569.612046845</v>
      </c>
      <c r="O24" s="35">
        <f>$K$69/K24</f>
        <v>0.23398163575050318</v>
      </c>
      <c r="P24" s="17">
        <f>(I24-$I$69)/K24</f>
        <v>4.3650282643079616E-2</v>
      </c>
    </row>
    <row r="25" spans="1:16" x14ac:dyDescent="0.25">
      <c r="A25" s="15">
        <v>21</v>
      </c>
      <c r="B25" s="24">
        <f t="shared" si="2"/>
        <v>0.99958402013619485</v>
      </c>
      <c r="C25" s="16">
        <f t="shared" si="3"/>
        <v>4.1597986380513839E-4</v>
      </c>
      <c r="D25" s="27">
        <f>Males!D25</f>
        <v>99365.698127780401</v>
      </c>
      <c r="E25" s="27">
        <f>Females!D25</f>
        <v>99542.782432947002</v>
      </c>
      <c r="F25" s="26">
        <f t="shared" si="4"/>
        <v>99454.240280363709</v>
      </c>
      <c r="G25" s="26">
        <f t="shared" si="5"/>
        <v>41.370961326669203</v>
      </c>
      <c r="H25" s="30">
        <f t="shared" si="0"/>
        <v>21.591194470692109</v>
      </c>
      <c r="I25" s="26">
        <f>SUM(H25:$H$109)</f>
        <v>9876.2283739427785</v>
      </c>
      <c r="J25" s="26">
        <f>SUM(I25:$I$109)</f>
        <v>530690.13150112238</v>
      </c>
      <c r="K25" s="26">
        <f t="shared" si="1"/>
        <v>53461.554848795466</v>
      </c>
      <c r="L25" s="26">
        <f>SUM(K25:$K$109)</f>
        <v>1496429.5423032749</v>
      </c>
      <c r="M25" s="26">
        <f>SUM(L25:$L$109)</f>
        <v>33157053.104207225</v>
      </c>
      <c r="O25" s="35">
        <f t="shared" ref="O25:O64" si="6">$K$69/K25</f>
        <v>0.24109546273352589</v>
      </c>
      <c r="P25" s="17">
        <f t="shared" ref="P25:P64" si="7">(I25-$I$69)/K25</f>
        <v>4.4585789903950866E-2</v>
      </c>
    </row>
    <row r="26" spans="1:16" x14ac:dyDescent="0.25">
      <c r="A26" s="15">
        <v>22</v>
      </c>
      <c r="B26" s="24">
        <f t="shared" si="2"/>
        <v>0.99956567900054683</v>
      </c>
      <c r="C26" s="16">
        <f t="shared" si="3"/>
        <v>4.3432099945317373E-4</v>
      </c>
      <c r="D26" s="27">
        <f>Males!D26</f>
        <v>99305.160763284701</v>
      </c>
      <c r="E26" s="27">
        <f>Females!D26</f>
        <v>99520.577874789393</v>
      </c>
      <c r="F26" s="26">
        <f t="shared" si="4"/>
        <v>99412.86931903704</v>
      </c>
      <c r="G26" s="26">
        <f t="shared" si="5"/>
        <v>43.177096761151915</v>
      </c>
      <c r="H26" s="30">
        <f t="shared" si="0"/>
        <v>21.877478650026163</v>
      </c>
      <c r="I26" s="26">
        <f>SUM(H26:$H$109)</f>
        <v>9854.6371794720853</v>
      </c>
      <c r="J26" s="26">
        <f>SUM(I26:$I$109)</f>
        <v>520813.9031271796</v>
      </c>
      <c r="K26" s="26">
        <f t="shared" si="1"/>
        <v>51882.830988825874</v>
      </c>
      <c r="L26" s="26">
        <f>SUM(K26:$K$109)</f>
        <v>1442967.9874544793</v>
      </c>
      <c r="M26" s="26">
        <f>SUM(L26:$L$109)</f>
        <v>31660623.561903946</v>
      </c>
      <c r="O26" s="35">
        <f t="shared" si="6"/>
        <v>0.24843166918744514</v>
      </c>
      <c r="P26" s="17">
        <f t="shared" si="7"/>
        <v>4.5526321770393834E-2</v>
      </c>
    </row>
    <row r="27" spans="1:16" x14ac:dyDescent="0.25">
      <c r="A27" s="15">
        <v>23</v>
      </c>
      <c r="B27" s="24">
        <f t="shared" si="2"/>
        <v>0.99955014305648915</v>
      </c>
      <c r="C27" s="16">
        <f t="shared" si="3"/>
        <v>4.498569435109059E-4</v>
      </c>
      <c r="D27" s="27">
        <f>Males!D27</f>
        <v>99241.692581084295</v>
      </c>
      <c r="E27" s="27">
        <f>Females!D27</f>
        <v>99497.691863467495</v>
      </c>
      <c r="F27" s="26">
        <f t="shared" si="4"/>
        <v>99369.692222275888</v>
      </c>
      <c r="G27" s="26">
        <f t="shared" si="5"/>
        <v>44.702146020732471</v>
      </c>
      <c r="H27" s="30">
        <f t="shared" si="0"/>
        <v>21.990493714373244</v>
      </c>
      <c r="I27" s="26">
        <f>SUM(H27:$H$109)</f>
        <v>9832.75970082206</v>
      </c>
      <c r="J27" s="26">
        <f>SUM(I27:$I$109)</f>
        <v>510959.26594770746</v>
      </c>
      <c r="K27" s="26">
        <f t="shared" si="1"/>
        <v>50349.803093025577</v>
      </c>
      <c r="L27" s="26">
        <f>SUM(K27:$K$109)</f>
        <v>1391085.1564656533</v>
      </c>
      <c r="M27" s="26">
        <f>SUM(L27:$L$109)</f>
        <v>30217655.574449468</v>
      </c>
      <c r="O27" s="35">
        <f t="shared" si="6"/>
        <v>0.25599580361635099</v>
      </c>
      <c r="P27" s="17">
        <f t="shared" si="7"/>
        <v>4.6477976785382479E-2</v>
      </c>
    </row>
    <row r="28" spans="1:16" x14ac:dyDescent="0.25">
      <c r="A28" s="15">
        <v>24</v>
      </c>
      <c r="B28" s="24">
        <f t="shared" si="2"/>
        <v>0.99953446507419219</v>
      </c>
      <c r="C28" s="16">
        <f t="shared" si="3"/>
        <v>4.6553492580784361E-4</v>
      </c>
      <c r="D28" s="27">
        <f>Males!D28</f>
        <v>99175.803915639204</v>
      </c>
      <c r="E28" s="27">
        <f>Females!D28</f>
        <v>99474.176236871106</v>
      </c>
      <c r="F28" s="26">
        <f t="shared" si="4"/>
        <v>99324.990076255155</v>
      </c>
      <c r="G28" s="26">
        <f t="shared" si="5"/>
        <v>46.239251886014245</v>
      </c>
      <c r="H28" s="30">
        <f t="shared" si="0"/>
        <v>22.084124219253091</v>
      </c>
      <c r="I28" s="26">
        <f>SUM(H28:$H$109)</f>
        <v>9810.7692071076872</v>
      </c>
      <c r="J28" s="26">
        <f>SUM(I28:$I$109)</f>
        <v>501126.5062468854</v>
      </c>
      <c r="K28" s="26">
        <f t="shared" si="1"/>
        <v>48861.313480096869</v>
      </c>
      <c r="L28" s="26">
        <f>SUM(K28:$K$109)</f>
        <v>1340735.3533726279</v>
      </c>
      <c r="M28" s="26">
        <f>SUM(L28:$L$109)</f>
        <v>28826570.417983815</v>
      </c>
      <c r="O28" s="35">
        <f t="shared" si="6"/>
        <v>0.26379434744369795</v>
      </c>
      <c r="P28" s="17">
        <f t="shared" si="7"/>
        <v>4.7443802069220449E-2</v>
      </c>
    </row>
    <row r="29" spans="1:16" x14ac:dyDescent="0.25">
      <c r="A29" s="15">
        <v>25</v>
      </c>
      <c r="B29" s="24">
        <f t="shared" si="2"/>
        <v>0.99951705481296038</v>
      </c>
      <c r="C29" s="16">
        <f t="shared" si="3"/>
        <v>4.8294518703966141E-4</v>
      </c>
      <c r="D29" s="27">
        <f>Males!D29</f>
        <v>99107.516052230203</v>
      </c>
      <c r="E29" s="27">
        <f>Females!D29</f>
        <v>99449.985596508093</v>
      </c>
      <c r="F29" s="26">
        <f t="shared" si="4"/>
        <v>99278.750824369141</v>
      </c>
      <c r="G29" s="26">
        <f t="shared" si="5"/>
        <v>47.946194885938894</v>
      </c>
      <c r="H29" s="30">
        <f t="shared" si="0"/>
        <v>22.232397769348839</v>
      </c>
      <c r="I29" s="26">
        <f>SUM(H29:$H$109)</f>
        <v>9788.6850828884344</v>
      </c>
      <c r="J29" s="26">
        <f>SUM(I29:$I$109)</f>
        <v>491315.7370397778</v>
      </c>
      <c r="K29" s="26">
        <f t="shared" si="1"/>
        <v>47416.084303059259</v>
      </c>
      <c r="L29" s="26">
        <f>SUM(K29:$K$109)</f>
        <v>1291874.039892531</v>
      </c>
      <c r="M29" s="26">
        <f>SUM(L29:$L$109)</f>
        <v>27485835.064611185</v>
      </c>
      <c r="O29" s="35">
        <f t="shared" si="6"/>
        <v>0.27183472642620776</v>
      </c>
      <c r="P29" s="17">
        <f t="shared" si="7"/>
        <v>4.8424124326614928E-2</v>
      </c>
    </row>
    <row r="30" spans="1:16" x14ac:dyDescent="0.25">
      <c r="A30" s="15">
        <v>26</v>
      </c>
      <c r="B30" s="24">
        <f t="shared" si="2"/>
        <v>0.99949629421109665</v>
      </c>
      <c r="C30" s="16">
        <f t="shared" si="3"/>
        <v>5.0370578890334967E-4</v>
      </c>
      <c r="D30" s="27">
        <f>Males!D30</f>
        <v>99036.613160333101</v>
      </c>
      <c r="E30" s="27">
        <f>Females!D30</f>
        <v>99424.996098633303</v>
      </c>
      <c r="F30" s="26">
        <f t="shared" si="4"/>
        <v>99230.804629483202</v>
      </c>
      <c r="G30" s="26">
        <f t="shared" si="5"/>
        <v>49.983130729408003</v>
      </c>
      <c r="H30" s="30">
        <f t="shared" si="0"/>
        <v>22.501858427277639</v>
      </c>
      <c r="I30" s="26">
        <f>SUM(H30:$H$109)</f>
        <v>9766.452685119084</v>
      </c>
      <c r="J30" s="26">
        <f>SUM(I30:$I$109)</f>
        <v>481527.05195688934</v>
      </c>
      <c r="K30" s="26">
        <f t="shared" si="1"/>
        <v>46012.800906171673</v>
      </c>
      <c r="L30" s="26">
        <f>SUM(K30:$K$109)</f>
        <v>1244457.9555894719</v>
      </c>
      <c r="M30" s="26">
        <f>SUM(L30:$L$109)</f>
        <v>26193961.024718653</v>
      </c>
      <c r="O30" s="35">
        <f t="shared" si="6"/>
        <v>0.28012505326523768</v>
      </c>
      <c r="P30" s="17">
        <f t="shared" si="7"/>
        <v>4.9417768943038967E-2</v>
      </c>
    </row>
    <row r="31" spans="1:16" x14ac:dyDescent="0.25">
      <c r="A31" s="15">
        <v>27</v>
      </c>
      <c r="B31" s="24">
        <f t="shared" si="2"/>
        <v>0.99947183862960354</v>
      </c>
      <c r="C31" s="16">
        <f t="shared" si="3"/>
        <v>5.2816137039650879E-4</v>
      </c>
      <c r="D31" s="27">
        <f>Males!D31</f>
        <v>98962.643866512997</v>
      </c>
      <c r="E31" s="27">
        <f>Females!D31</f>
        <v>99398.999130994605</v>
      </c>
      <c r="F31" s="26">
        <f t="shared" si="4"/>
        <v>99180.821498753794</v>
      </c>
      <c r="G31" s="26">
        <f t="shared" si="5"/>
        <v>52.383478599833325</v>
      </c>
      <c r="H31" s="30">
        <f t="shared" si="0"/>
        <v>22.895600746187611</v>
      </c>
      <c r="I31" s="26">
        <f>SUM(H31:$H$109)</f>
        <v>9743.9508266918074</v>
      </c>
      <c r="J31" s="26">
        <f>SUM(I31:$I$109)</f>
        <v>471760.59927177022</v>
      </c>
      <c r="K31" s="26">
        <f t="shared" si="1"/>
        <v>44650.12038057435</v>
      </c>
      <c r="L31" s="26">
        <f>SUM(K31:$K$109)</f>
        <v>1198445.1546833001</v>
      </c>
      <c r="M31" s="26">
        <f>SUM(L31:$L$109)</f>
        <v>24949503.069129184</v>
      </c>
      <c r="O31" s="35">
        <f t="shared" si="6"/>
        <v>0.28867421173475272</v>
      </c>
      <c r="P31" s="17">
        <f t="shared" si="7"/>
        <v>5.0421994072729286E-2</v>
      </c>
    </row>
    <row r="32" spans="1:16" x14ac:dyDescent="0.25">
      <c r="A32" s="15">
        <v>28</v>
      </c>
      <c r="B32" s="24">
        <f t="shared" si="2"/>
        <v>0.99944486017282619</v>
      </c>
      <c r="C32" s="16">
        <f t="shared" si="3"/>
        <v>5.5513982717375816E-4</v>
      </c>
      <c r="D32" s="27">
        <f>Males!D32</f>
        <v>98885.140006317102</v>
      </c>
      <c r="E32" s="27">
        <f>Females!D32</f>
        <v>99371.736033990805</v>
      </c>
      <c r="F32" s="26">
        <f t="shared" si="4"/>
        <v>99128.438020153961</v>
      </c>
      <c r="G32" s="26">
        <f t="shared" si="5"/>
        <v>55.030143950512866</v>
      </c>
      <c r="H32" s="30">
        <f t="shared" si="0"/>
        <v>23.351841402321639</v>
      </c>
      <c r="I32" s="26">
        <f>SUM(H32:$H$109)</f>
        <v>9721.0552259456199</v>
      </c>
      <c r="J32" s="26">
        <f>SUM(I32:$I$109)</f>
        <v>462016.6484450784</v>
      </c>
      <c r="K32" s="26">
        <f t="shared" si="1"/>
        <v>43326.73583670464</v>
      </c>
      <c r="L32" s="26">
        <f>SUM(K32:$K$109)</f>
        <v>1153795.0343027259</v>
      </c>
      <c r="M32" s="26">
        <f>SUM(L32:$L$109)</f>
        <v>23751057.914445888</v>
      </c>
      <c r="O32" s="35">
        <f t="shared" si="6"/>
        <v>0.29749156163767121</v>
      </c>
      <c r="P32" s="17">
        <f t="shared" si="7"/>
        <v>5.1433657795700541E-2</v>
      </c>
    </row>
    <row r="33" spans="1:16" x14ac:dyDescent="0.25">
      <c r="A33" s="15">
        <v>29</v>
      </c>
      <c r="B33" s="24">
        <f t="shared" si="2"/>
        <v>0.99941671334362148</v>
      </c>
      <c r="C33" s="16">
        <f t="shared" si="3"/>
        <v>5.8328665637854204E-4</v>
      </c>
      <c r="D33" s="27">
        <f>Males!D33</f>
        <v>98803.878342651704</v>
      </c>
      <c r="E33" s="27">
        <f>Females!D33</f>
        <v>99342.937409755206</v>
      </c>
      <c r="F33" s="26">
        <f t="shared" si="4"/>
        <v>99073.407876203448</v>
      </c>
      <c r="G33" s="26">
        <f t="shared" si="5"/>
        <v>57.788196816138225</v>
      </c>
      <c r="H33" s="30">
        <f t="shared" si="0"/>
        <v>23.807971944548221</v>
      </c>
      <c r="I33" s="26">
        <f>SUM(H33:$H$109)</f>
        <v>9697.7033845432979</v>
      </c>
      <c r="J33" s="26">
        <f>SUM(I33:$I$109)</f>
        <v>452295.59321913286</v>
      </c>
      <c r="K33" s="26">
        <f t="shared" si="1"/>
        <v>42041.440233068206</v>
      </c>
      <c r="L33" s="26">
        <f>SUM(K33:$K$109)</f>
        <v>1110468.298466021</v>
      </c>
      <c r="M33" s="26">
        <f>SUM(L33:$L$109)</f>
        <v>22597262.880143162</v>
      </c>
      <c r="O33" s="35">
        <f t="shared" si="6"/>
        <v>0.30658650686723743</v>
      </c>
      <c r="P33" s="17">
        <f t="shared" si="7"/>
        <v>5.2450645144478447E-2</v>
      </c>
    </row>
    <row r="34" spans="1:16" x14ac:dyDescent="0.25">
      <c r="A34" s="15">
        <v>30</v>
      </c>
      <c r="B34" s="24">
        <f t="shared" si="2"/>
        <v>0.99938744663439971</v>
      </c>
      <c r="C34" s="16">
        <f t="shared" si="3"/>
        <v>6.1255336560026106E-4</v>
      </c>
      <c r="D34" s="27">
        <f>Males!D34</f>
        <v>98718.916573894501</v>
      </c>
      <c r="E34" s="27">
        <f>Females!D34</f>
        <v>99312.322784880103</v>
      </c>
      <c r="F34" s="26">
        <f t="shared" si="4"/>
        <v>99015.61967938731</v>
      </c>
      <c r="G34" s="26">
        <f t="shared" si="5"/>
        <v>60.652351081604138</v>
      </c>
      <c r="H34" s="30">
        <f t="shared" si="0"/>
        <v>24.260160756438044</v>
      </c>
      <c r="I34" s="26">
        <f>SUM(H34:$H$109)</f>
        <v>9673.8954125987493</v>
      </c>
      <c r="J34" s="26">
        <f>SUM(I34:$I$109)</f>
        <v>442597.88983458956</v>
      </c>
      <c r="K34" s="26">
        <f t="shared" si="1"/>
        <v>40793.124293170215</v>
      </c>
      <c r="L34" s="26">
        <f>SUM(K34:$K$109)</f>
        <v>1068426.8582329524</v>
      </c>
      <c r="M34" s="26">
        <f>SUM(L34:$L$109)</f>
        <v>21486794.581677135</v>
      </c>
      <c r="O34" s="35">
        <f t="shared" si="6"/>
        <v>0.31596840222611028</v>
      </c>
      <c r="P34" s="17">
        <f t="shared" si="7"/>
        <v>5.3472067385829374E-2</v>
      </c>
    </row>
    <row r="35" spans="1:16" x14ac:dyDescent="0.25">
      <c r="A35" s="15">
        <v>31</v>
      </c>
      <c r="B35" s="24">
        <f t="shared" si="2"/>
        <v>0.99935607169232543</v>
      </c>
      <c r="C35" s="16">
        <f t="shared" si="3"/>
        <v>6.4392830767452203E-4</v>
      </c>
      <c r="D35" s="27">
        <f>Males!D35</f>
        <v>98630.328328703705</v>
      </c>
      <c r="E35" s="27">
        <f>Females!D35</f>
        <v>99279.606327907706</v>
      </c>
      <c r="F35" s="26">
        <f t="shared" si="4"/>
        <v>98954.967328305705</v>
      </c>
      <c r="G35" s="26">
        <f t="shared" si="5"/>
        <v>63.719904647703515</v>
      </c>
      <c r="H35" s="30">
        <f t="shared" si="0"/>
        <v>24.74479878637942</v>
      </c>
      <c r="I35" s="26">
        <f>SUM(H35:$H$109)</f>
        <v>9649.6352518423118</v>
      </c>
      <c r="J35" s="26">
        <f>SUM(I35:$I$109)</f>
        <v>432923.99442199082</v>
      </c>
      <c r="K35" s="26">
        <f t="shared" si="1"/>
        <v>39580.714881156389</v>
      </c>
      <c r="L35" s="26">
        <f>SUM(K35:$K$109)</f>
        <v>1027633.7339397825</v>
      </c>
      <c r="M35" s="26">
        <f>SUM(L35:$L$109)</f>
        <v>20418367.723444186</v>
      </c>
      <c r="O35" s="35">
        <f t="shared" si="6"/>
        <v>0.32564693041611736</v>
      </c>
      <c r="P35" s="17">
        <f t="shared" si="7"/>
        <v>5.4497058398341229E-2</v>
      </c>
    </row>
    <row r="36" spans="1:16" x14ac:dyDescent="0.25">
      <c r="A36" s="15">
        <v>32</v>
      </c>
      <c r="B36" s="24">
        <f t="shared" si="2"/>
        <v>0.9993214344376421</v>
      </c>
      <c r="C36" s="16">
        <f t="shared" si="3"/>
        <v>6.7856556235787577E-4</v>
      </c>
      <c r="D36" s="27">
        <f>Males!D36</f>
        <v>98537.991263993899</v>
      </c>
      <c r="E36" s="27">
        <f>Females!D36</f>
        <v>99244.503583322105</v>
      </c>
      <c r="F36" s="26">
        <f t="shared" si="4"/>
        <v>98891.247423658002</v>
      </c>
      <c r="G36" s="26">
        <f t="shared" si="5"/>
        <v>67.104194920306327</v>
      </c>
      <c r="H36" s="30">
        <f t="shared" ref="H36:H67" si="8">G36*$P$3^(A36+1)</f>
        <v>25.300042750971436</v>
      </c>
      <c r="I36" s="26">
        <f>SUM(H36:$H$109)</f>
        <v>9624.8904530559321</v>
      </c>
      <c r="J36" s="26">
        <f>SUM(I36:$I$109)</f>
        <v>423274.3591701485</v>
      </c>
      <c r="K36" s="26">
        <f t="shared" ref="K36:K67" si="9">F36*$P$3^A36</f>
        <v>38403.133726608168</v>
      </c>
      <c r="L36" s="26">
        <f>SUM(K36:$K$109)</f>
        <v>988053.01905862615</v>
      </c>
      <c r="M36" s="26">
        <f>SUM(L36:$L$109)</f>
        <v>19390733.989504404</v>
      </c>
      <c r="O36" s="35">
        <f t="shared" si="6"/>
        <v>0.33563246157158139</v>
      </c>
      <c r="P36" s="17">
        <f t="shared" si="7"/>
        <v>5.5523795186086786E-2</v>
      </c>
    </row>
    <row r="37" spans="1:16" x14ac:dyDescent="0.25">
      <c r="A37" s="15">
        <v>33</v>
      </c>
      <c r="B37" s="24">
        <f t="shared" si="2"/>
        <v>0.99928226416550481</v>
      </c>
      <c r="C37" s="16">
        <f t="shared" si="3"/>
        <v>7.1773583449515608E-4</v>
      </c>
      <c r="D37" s="27">
        <f>Males!D37</f>
        <v>98441.547339810801</v>
      </c>
      <c r="E37" s="27">
        <f>Females!D37</f>
        <v>99206.739117664605</v>
      </c>
      <c r="F37" s="26">
        <f t="shared" si="4"/>
        <v>98824.143228737696</v>
      </c>
      <c r="G37" s="26">
        <f t="shared" si="5"/>
        <v>70.929628908546874</v>
      </c>
      <c r="H37" s="30">
        <f t="shared" si="8"/>
        <v>25.963428902611607</v>
      </c>
      <c r="I37" s="26">
        <f>SUM(H37:$H$109)</f>
        <v>9599.5904103049634</v>
      </c>
      <c r="J37" s="26">
        <f>SUM(I37:$I$109)</f>
        <v>413649.46871709253</v>
      </c>
      <c r="K37" s="26">
        <f t="shared" si="9"/>
        <v>37259.295808324918</v>
      </c>
      <c r="L37" s="26">
        <f>SUM(K37:$K$109)</f>
        <v>949649.88533201814</v>
      </c>
      <c r="M37" s="26">
        <f>SUM(L37:$L$109)</f>
        <v>18402680.970445778</v>
      </c>
      <c r="O37" s="35">
        <f t="shared" si="6"/>
        <v>0.34593617579439667</v>
      </c>
      <c r="P37" s="17">
        <f t="shared" si="7"/>
        <v>5.6549315897654634E-2</v>
      </c>
    </row>
    <row r="38" spans="1:16" x14ac:dyDescent="0.25">
      <c r="A38" s="15">
        <v>34</v>
      </c>
      <c r="B38" s="24">
        <f t="shared" si="2"/>
        <v>0.99923710955739087</v>
      </c>
      <c r="C38" s="16">
        <f t="shared" si="3"/>
        <v>7.6289044260911029E-4</v>
      </c>
      <c r="D38" s="27">
        <f>Males!D38</f>
        <v>98340.355234358402</v>
      </c>
      <c r="E38" s="27">
        <f>Females!D38</f>
        <v>99166.071965299896</v>
      </c>
      <c r="F38" s="26">
        <f t="shared" si="4"/>
        <v>98753.213599829149</v>
      </c>
      <c r="G38" s="26">
        <f t="shared" si="5"/>
        <v>75.337882832245668</v>
      </c>
      <c r="H38" s="30">
        <f t="shared" si="8"/>
        <v>26.773832784613621</v>
      </c>
      <c r="I38" s="26">
        <f>SUM(H38:$H$109)</f>
        <v>9573.6269814023508</v>
      </c>
      <c r="J38" s="26">
        <f>SUM(I38:$I$109)</f>
        <v>404049.87830678764</v>
      </c>
      <c r="K38" s="26">
        <f t="shared" si="9"/>
        <v>36148.110171412845</v>
      </c>
      <c r="L38" s="26">
        <f>SUM(K38:$K$109)</f>
        <v>912390.58952369308</v>
      </c>
      <c r="M38" s="26">
        <f>SUM(L38:$L$109)</f>
        <v>17453031.08511376</v>
      </c>
      <c r="O38" s="35">
        <f t="shared" si="6"/>
        <v>0.35657018426698955</v>
      </c>
      <c r="P38" s="17">
        <f t="shared" si="7"/>
        <v>5.7569379146472151E-2</v>
      </c>
    </row>
    <row r="39" spans="1:16" x14ac:dyDescent="0.25">
      <c r="A39" s="15">
        <v>35</v>
      </c>
      <c r="B39" s="24">
        <f t="shared" si="2"/>
        <v>0.99918439917359969</v>
      </c>
      <c r="C39" s="16">
        <f t="shared" si="3"/>
        <v>8.1560082640025561E-4</v>
      </c>
      <c r="D39" s="27">
        <f>Males!D39</f>
        <v>98233.431535752796</v>
      </c>
      <c r="E39" s="27">
        <f>Females!D39</f>
        <v>99122.319898240996</v>
      </c>
      <c r="F39" s="26">
        <f t="shared" si="4"/>
        <v>98677.875716996903</v>
      </c>
      <c r="G39" s="26">
        <f t="shared" si="5"/>
        <v>80.481756982204388</v>
      </c>
      <c r="H39" s="30">
        <f t="shared" si="8"/>
        <v>27.768815784392892</v>
      </c>
      <c r="I39" s="26">
        <f>SUM(H39:$H$109)</f>
        <v>9546.853148617738</v>
      </c>
      <c r="J39" s="26">
        <f>SUM(I39:$I$109)</f>
        <v>394476.2513253853</v>
      </c>
      <c r="K39" s="26">
        <f t="shared" si="9"/>
        <v>35068.478760820093</v>
      </c>
      <c r="L39" s="26">
        <f>SUM(K39:$K$109)</f>
        <v>876242.47935228026</v>
      </c>
      <c r="M39" s="26">
        <f>SUM(L39:$L$109)</f>
        <v>16540640.495590068</v>
      </c>
      <c r="O39" s="35">
        <f t="shared" si="6"/>
        <v>0.36754768841369306</v>
      </c>
      <c r="P39" s="17">
        <f t="shared" si="7"/>
        <v>5.8578258872095432E-2</v>
      </c>
    </row>
    <row r="40" spans="1:16" x14ac:dyDescent="0.25">
      <c r="A40" s="15">
        <v>36</v>
      </c>
      <c r="B40" s="24">
        <f t="shared" si="2"/>
        <v>0.99912296489798036</v>
      </c>
      <c r="C40" s="16">
        <f t="shared" si="3"/>
        <v>8.7703510201967707E-4</v>
      </c>
      <c r="D40" s="27">
        <f>Males!D40</f>
        <v>98119.435160016496</v>
      </c>
      <c r="E40" s="27">
        <f>Females!D40</f>
        <v>99075.352760012902</v>
      </c>
      <c r="F40" s="26">
        <f t="shared" si="4"/>
        <v>98597.393960014699</v>
      </c>
      <c r="G40" s="26">
        <f t="shared" si="5"/>
        <v>86.473375470595784</v>
      </c>
      <c r="H40" s="30">
        <f t="shared" si="8"/>
        <v>28.967105282968014</v>
      </c>
      <c r="I40" s="26">
        <f>SUM(H40:$H$109)</f>
        <v>9519.0843328333449</v>
      </c>
      <c r="J40" s="26">
        <f>SUM(I40:$I$109)</f>
        <v>384929.39817676757</v>
      </c>
      <c r="K40" s="26">
        <f t="shared" si="9"/>
        <v>34019.297942293371</v>
      </c>
      <c r="L40" s="26">
        <f>SUM(K40:$K$109)</f>
        <v>841174.00059146027</v>
      </c>
      <c r="M40" s="26">
        <f>SUM(L40:$L$109)</f>
        <v>15664398.016237792</v>
      </c>
      <c r="O40" s="35">
        <f t="shared" si="6"/>
        <v>0.37888313646531407</v>
      </c>
      <c r="P40" s="17">
        <f t="shared" si="7"/>
        <v>5.9568590003092038E-2</v>
      </c>
    </row>
    <row r="41" spans="1:16" x14ac:dyDescent="0.25">
      <c r="A41" s="15">
        <v>37</v>
      </c>
      <c r="B41" s="24">
        <f t="shared" si="2"/>
        <v>0.99905157609207484</v>
      </c>
      <c r="C41" s="16">
        <f t="shared" si="3"/>
        <v>9.4842390792519347E-4</v>
      </c>
      <c r="D41" s="27">
        <f>Males!D41</f>
        <v>97996.863287050801</v>
      </c>
      <c r="E41" s="27">
        <f>Females!D41</f>
        <v>99024.977882037405</v>
      </c>
      <c r="F41" s="26">
        <f t="shared" si="4"/>
        <v>98510.920584544103</v>
      </c>
      <c r="G41" s="26">
        <f t="shared" si="5"/>
        <v>93.430112274101702</v>
      </c>
      <c r="H41" s="30">
        <f t="shared" si="8"/>
        <v>30.385915931050807</v>
      </c>
      <c r="I41" s="26">
        <f>SUM(H41:$H$109)</f>
        <v>9490.1172275503759</v>
      </c>
      <c r="J41" s="26">
        <f>SUM(I41:$I$109)</f>
        <v>375410.31384393421</v>
      </c>
      <c r="K41" s="26">
        <f t="shared" si="9"/>
        <v>32999.477498885346</v>
      </c>
      <c r="L41" s="26">
        <f>SUM(K41:$K$109)</f>
        <v>807154.70264916692</v>
      </c>
      <c r="M41" s="26">
        <f>SUM(L41:$L$109)</f>
        <v>14823224.015646331</v>
      </c>
      <c r="O41" s="35">
        <f t="shared" si="6"/>
        <v>0.39059219362365638</v>
      </c>
      <c r="P41" s="17">
        <f t="shared" si="7"/>
        <v>6.0531701027751406E-2</v>
      </c>
    </row>
    <row r="42" spans="1:16" x14ac:dyDescent="0.25">
      <c r="A42" s="15">
        <v>38</v>
      </c>
      <c r="B42" s="24">
        <f t="shared" si="2"/>
        <v>0.9989696454167003</v>
      </c>
      <c r="C42" s="16">
        <f t="shared" si="3"/>
        <v>1.0303545832996651E-3</v>
      </c>
      <c r="D42" s="27">
        <f>Males!D42</f>
        <v>97864.095997874596</v>
      </c>
      <c r="E42" s="27">
        <f>Females!D42</f>
        <v>98970.884946665406</v>
      </c>
      <c r="F42" s="26">
        <f t="shared" si="4"/>
        <v>98417.490472270001</v>
      </c>
      <c r="G42" s="26">
        <f t="shared" si="5"/>
        <v>101.40491238495451</v>
      </c>
      <c r="H42" s="30">
        <f t="shared" si="8"/>
        <v>32.018960667066594</v>
      </c>
      <c r="I42" s="26">
        <f>SUM(H42:$H$109)</f>
        <v>9459.7313116193254</v>
      </c>
      <c r="J42" s="26">
        <f>SUM(I42:$I$109)</f>
        <v>365920.19661638385</v>
      </c>
      <c r="K42" s="26">
        <f t="shared" si="9"/>
        <v>32007.941752889674</v>
      </c>
      <c r="L42" s="26">
        <f>SUM(K42:$K$109)</f>
        <v>774155.22515028156</v>
      </c>
      <c r="M42" s="26">
        <f>SUM(L42:$L$109)</f>
        <v>14016069.312997162</v>
      </c>
      <c r="O42" s="35">
        <f t="shared" si="6"/>
        <v>0.40269188204082096</v>
      </c>
      <c r="P42" s="17">
        <f t="shared" si="7"/>
        <v>6.145751592808666E-2</v>
      </c>
    </row>
    <row r="43" spans="1:16" x14ac:dyDescent="0.25">
      <c r="A43" s="15">
        <v>39</v>
      </c>
      <c r="B43" s="24">
        <f t="shared" si="2"/>
        <v>0.99887922659176387</v>
      </c>
      <c r="C43" s="16">
        <f t="shared" si="3"/>
        <v>1.120773408236147E-3</v>
      </c>
      <c r="D43" s="27">
        <f>Males!D43</f>
        <v>97719.5288773949</v>
      </c>
      <c r="E43" s="27">
        <f>Females!D43</f>
        <v>98912.642242375194</v>
      </c>
      <c r="F43" s="26">
        <f t="shared" si="4"/>
        <v>98316.085559885047</v>
      </c>
      <c r="G43" s="26">
        <f t="shared" si="5"/>
        <v>110.190054297389</v>
      </c>
      <c r="H43" s="30">
        <f t="shared" si="8"/>
        <v>33.779514930101776</v>
      </c>
      <c r="I43" s="26">
        <f>SUM(H43:$H$109)</f>
        <v>9427.7123509522589</v>
      </c>
      <c r="J43" s="26">
        <f>SUM(I43:$I$109)</f>
        <v>356460.46530476451</v>
      </c>
      <c r="K43" s="26">
        <f t="shared" si="9"/>
        <v>31043.652644080194</v>
      </c>
      <c r="L43" s="26">
        <f>SUM(K43:$K$109)</f>
        <v>742147.28339739179</v>
      </c>
      <c r="M43" s="26">
        <f>SUM(L43:$L$109)</f>
        <v>13241914.087846883</v>
      </c>
      <c r="O43" s="35">
        <f t="shared" si="6"/>
        <v>0.4152004421806344</v>
      </c>
      <c r="P43" s="17">
        <f t="shared" si="7"/>
        <v>6.2335114093135961E-2</v>
      </c>
    </row>
    <row r="44" spans="1:16" x14ac:dyDescent="0.25">
      <c r="A44" s="15">
        <v>40</v>
      </c>
      <c r="B44" s="24">
        <f t="shared" si="2"/>
        <v>0.99878387799932877</v>
      </c>
      <c r="C44" s="16">
        <f t="shared" si="3"/>
        <v>1.2161220006711899E-3</v>
      </c>
      <c r="D44" s="27">
        <f>Males!D44</f>
        <v>97562.043937294802</v>
      </c>
      <c r="E44" s="27">
        <f>Females!D44</f>
        <v>98849.747073880499</v>
      </c>
      <c r="F44" s="26">
        <f t="shared" si="4"/>
        <v>98205.895505587658</v>
      </c>
      <c r="G44" s="26">
        <f t="shared" si="5"/>
        <v>119.43035011996108</v>
      </c>
      <c r="H44" s="30">
        <f t="shared" si="8"/>
        <v>35.545816335228032</v>
      </c>
      <c r="I44" s="26">
        <f>SUM(H44:$H$109)</f>
        <v>9393.9328360221571</v>
      </c>
      <c r="J44" s="26">
        <f>SUM(I44:$I$109)</f>
        <v>347032.75295381225</v>
      </c>
      <c r="K44" s="26">
        <f t="shared" si="9"/>
        <v>30105.689071555516</v>
      </c>
      <c r="L44" s="26">
        <f>SUM(K44:$K$109)</f>
        <v>711103.63075331145</v>
      </c>
      <c r="M44" s="26">
        <f>SUM(L44:$L$109)</f>
        <v>12499766.804449487</v>
      </c>
      <c r="O44" s="35">
        <f t="shared" si="6"/>
        <v>0.42813629922532592</v>
      </c>
      <c r="P44" s="17">
        <f t="shared" si="7"/>
        <v>6.3155176750388189E-2</v>
      </c>
    </row>
    <row r="45" spans="1:16" x14ac:dyDescent="0.25">
      <c r="A45" s="15">
        <v>41</v>
      </c>
      <c r="B45" s="24">
        <f t="shared" si="2"/>
        <v>0.99868634430520031</v>
      </c>
      <c r="C45" s="16">
        <f t="shared" si="3"/>
        <v>1.3136556947997333E-3</v>
      </c>
      <c r="D45" s="27">
        <f>Males!D45</f>
        <v>97391.303348535497</v>
      </c>
      <c r="E45" s="27">
        <f>Females!D45</f>
        <v>98781.626962399896</v>
      </c>
      <c r="F45" s="26">
        <f t="shared" si="4"/>
        <v>98086.465155467697</v>
      </c>
      <c r="G45" s="26">
        <f t="shared" si="5"/>
        <v>128.85184353425575</v>
      </c>
      <c r="H45" s="30">
        <f t="shared" si="8"/>
        <v>37.232928722539611</v>
      </c>
      <c r="I45" s="26">
        <f>SUM(H45:$H$109)</f>
        <v>9358.3870196869284</v>
      </c>
      <c r="J45" s="26">
        <f>SUM(I45:$I$109)</f>
        <v>337638.82011779014</v>
      </c>
      <c r="K45" s="26">
        <f t="shared" si="9"/>
        <v>29193.278524980811</v>
      </c>
      <c r="L45" s="26">
        <f>SUM(K45:$K$109)</f>
        <v>680997.94168175594</v>
      </c>
      <c r="M45" s="26">
        <f>SUM(L45:$L$109)</f>
        <v>11788663.173696179</v>
      </c>
      <c r="O45" s="35">
        <f t="shared" si="6"/>
        <v>0.44151732713729486</v>
      </c>
      <c r="P45" s="17">
        <f t="shared" si="7"/>
        <v>6.3911434153397007E-2</v>
      </c>
    </row>
    <row r="46" spans="1:16" x14ac:dyDescent="0.25">
      <c r="A46" s="15">
        <v>42</v>
      </c>
      <c r="B46" s="24">
        <f t="shared" si="2"/>
        <v>0.99858609327597081</v>
      </c>
      <c r="C46" s="16">
        <f t="shared" si="3"/>
        <v>1.413906724029197E-3</v>
      </c>
      <c r="D46" s="27">
        <f>Males!D46</f>
        <v>97207.603961447894</v>
      </c>
      <c r="E46" s="27">
        <f>Females!D46</f>
        <v>98707.622662419002</v>
      </c>
      <c r="F46" s="26">
        <f t="shared" si="4"/>
        <v>97957.613311933441</v>
      </c>
      <c r="G46" s="26">
        <f t="shared" si="5"/>
        <v>138.50292813159467</v>
      </c>
      <c r="H46" s="30">
        <f t="shared" si="8"/>
        <v>38.856018095959222</v>
      </c>
      <c r="I46" s="26">
        <f>SUM(H46:$H$109)</f>
        <v>9321.1540909643882</v>
      </c>
      <c r="J46" s="26">
        <f>SUM(I46:$I$109)</f>
        <v>328280.43309810321</v>
      </c>
      <c r="K46" s="26">
        <f t="shared" si="9"/>
        <v>28305.755930482126</v>
      </c>
      <c r="L46" s="26">
        <f>SUM(K46:$K$109)</f>
        <v>651804.66315677529</v>
      </c>
      <c r="M46" s="26">
        <f>SUM(L46:$L$109)</f>
        <v>11107665.232014421</v>
      </c>
      <c r="O46" s="35">
        <f t="shared" si="6"/>
        <v>0.45536103456766347</v>
      </c>
      <c r="P46" s="17">
        <f t="shared" si="7"/>
        <v>6.4599983619564982E-2</v>
      </c>
    </row>
    <row r="47" spans="1:16" x14ac:dyDescent="0.25">
      <c r="A47" s="15">
        <v>43</v>
      </c>
      <c r="B47" s="24">
        <f t="shared" si="2"/>
        <v>0.99848176420812196</v>
      </c>
      <c r="C47" s="16">
        <f t="shared" si="3"/>
        <v>1.5182357918780199E-3</v>
      </c>
      <c r="D47" s="27">
        <f>Males!D47</f>
        <v>97011.258665380199</v>
      </c>
      <c r="E47" s="27">
        <f>Females!D47</f>
        <v>98626.962102223493</v>
      </c>
      <c r="F47" s="26">
        <f t="shared" si="4"/>
        <v>97819.110383801846</v>
      </c>
      <c r="G47" s="26">
        <f t="shared" si="5"/>
        <v>148.51247451435484</v>
      </c>
      <c r="H47" s="30">
        <f t="shared" si="8"/>
        <v>40.45060740361604</v>
      </c>
      <c r="I47" s="26">
        <f>SUM(H47:$H$109)</f>
        <v>9282.2980728684288</v>
      </c>
      <c r="J47" s="26">
        <f>SUM(I47:$I$109)</f>
        <v>318959.2790071388</v>
      </c>
      <c r="K47" s="26">
        <f t="shared" si="9"/>
        <v>27442.460419265331</v>
      </c>
      <c r="L47" s="26">
        <f>SUM(K47:$K$109)</f>
        <v>623498.907226293</v>
      </c>
      <c r="M47" s="26">
        <f>SUM(L47:$L$109)</f>
        <v>10455860.568857647</v>
      </c>
      <c r="O47" s="35">
        <f t="shared" si="6"/>
        <v>0.4696859577385219</v>
      </c>
      <c r="P47" s="17">
        <f t="shared" si="7"/>
        <v>6.5216286149625893E-2</v>
      </c>
    </row>
    <row r="48" spans="1:16" x14ac:dyDescent="0.25">
      <c r="A48" s="15">
        <v>44</v>
      </c>
      <c r="B48" s="24">
        <f t="shared" si="2"/>
        <v>0.99837019335629562</v>
      </c>
      <c r="C48" s="16">
        <f t="shared" si="3"/>
        <v>1.6298066437043931E-3</v>
      </c>
      <c r="D48" s="27">
        <f>Males!D48</f>
        <v>96802.457260604599</v>
      </c>
      <c r="E48" s="27">
        <f>Females!D48</f>
        <v>98538.738557970399</v>
      </c>
      <c r="F48" s="26">
        <f t="shared" si="4"/>
        <v>97670.597909287491</v>
      </c>
      <c r="G48" s="26">
        <f t="shared" si="5"/>
        <v>159.18418936713715</v>
      </c>
      <c r="H48" s="30">
        <f t="shared" si="8"/>
        <v>42.094447961320142</v>
      </c>
      <c r="I48" s="26">
        <f>SUM(H48:$H$109)</f>
        <v>9241.8474654648144</v>
      </c>
      <c r="J48" s="26">
        <f>SUM(I48:$I$109)</f>
        <v>309676.98093427042</v>
      </c>
      <c r="K48" s="26">
        <f t="shared" si="9"/>
        <v>26602.714848193795</v>
      </c>
      <c r="L48" s="26">
        <f>SUM(K48:$K$109)</f>
        <v>596056.44680702779</v>
      </c>
      <c r="M48" s="26">
        <f>SUM(L48:$L$109)</f>
        <v>9832361.6616313513</v>
      </c>
      <c r="O48" s="35">
        <f t="shared" si="6"/>
        <v>0.48451214014344274</v>
      </c>
      <c r="P48" s="17">
        <f t="shared" si="7"/>
        <v>6.5754369579604843E-2</v>
      </c>
    </row>
    <row r="49" spans="1:16" x14ac:dyDescent="0.25">
      <c r="A49" s="15">
        <v>45</v>
      </c>
      <c r="B49" s="24">
        <f t="shared" si="2"/>
        <v>0.99824584607098399</v>
      </c>
      <c r="C49" s="16">
        <f t="shared" si="3"/>
        <v>1.754153929016049E-3</v>
      </c>
      <c r="D49" s="27">
        <f>Males!D49</f>
        <v>96580.892095910996</v>
      </c>
      <c r="E49" s="27">
        <f>Females!D49</f>
        <v>98441.935343929697</v>
      </c>
      <c r="F49" s="26">
        <f t="shared" si="4"/>
        <v>97511.413719920354</v>
      </c>
      <c r="G49" s="26">
        <f t="shared" si="5"/>
        <v>171.05002950070775</v>
      </c>
      <c r="H49" s="30">
        <f t="shared" si="8"/>
        <v>43.914790675778292</v>
      </c>
      <c r="I49" s="26">
        <f>SUM(H49:$H$109)</f>
        <v>9199.7530175034935</v>
      </c>
      <c r="J49" s="26">
        <f>SUM(I49:$I$109)</f>
        <v>300435.13346880558</v>
      </c>
      <c r="K49" s="26">
        <f t="shared" si="9"/>
        <v>25785.784045430712</v>
      </c>
      <c r="L49" s="26">
        <f>SUM(K49:$K$109)</f>
        <v>569453.73195883411</v>
      </c>
      <c r="M49" s="26">
        <f>SUM(L49:$L$109)</f>
        <v>9236305.2148243263</v>
      </c>
      <c r="O49" s="35">
        <f t="shared" si="6"/>
        <v>0.49986218305462504</v>
      </c>
      <c r="P49" s="17">
        <f t="shared" si="7"/>
        <v>6.6205095527826913E-2</v>
      </c>
    </row>
    <row r="50" spans="1:16" x14ac:dyDescent="0.25">
      <c r="A50" s="15">
        <v>46</v>
      </c>
      <c r="B50" s="24">
        <f t="shared" si="2"/>
        <v>0.99810199351806694</v>
      </c>
      <c r="C50" s="16">
        <f t="shared" si="3"/>
        <v>1.8980064819330935E-3</v>
      </c>
      <c r="D50" s="27">
        <f>Males!D50</f>
        <v>96345.249494599906</v>
      </c>
      <c r="E50" s="27">
        <f>Females!D50</f>
        <v>98335.477886239401</v>
      </c>
      <c r="F50" s="26">
        <f t="shared" si="4"/>
        <v>97340.363690419646</v>
      </c>
      <c r="G50" s="26">
        <f t="shared" si="5"/>
        <v>184.75264123814122</v>
      </c>
      <c r="H50" s="30">
        <f t="shared" si="8"/>
        <v>46.05121518133511</v>
      </c>
      <c r="I50" s="26">
        <f>SUM(H50:$H$109)</f>
        <v>9155.8382268277146</v>
      </c>
      <c r="J50" s="26">
        <f>SUM(I50:$I$109)</f>
        <v>291235.38045130204</v>
      </c>
      <c r="K50" s="26">
        <f t="shared" si="9"/>
        <v>24990.827001004527</v>
      </c>
      <c r="L50" s="26">
        <f>SUM(K50:$K$109)</f>
        <v>543667.94791340351</v>
      </c>
      <c r="M50" s="26">
        <f>SUM(L50:$L$109)</f>
        <v>8666851.4828654937</v>
      </c>
      <c r="O50" s="35">
        <f t="shared" si="6"/>
        <v>0.5157627758459542</v>
      </c>
      <c r="P50" s="17">
        <f t="shared" si="7"/>
        <v>6.6553840144826792E-2</v>
      </c>
    </row>
    <row r="51" spans="1:16" x14ac:dyDescent="0.25">
      <c r="A51" s="15">
        <v>47</v>
      </c>
      <c r="B51" s="24">
        <f t="shared" si="2"/>
        <v>0.99793346962325846</v>
      </c>
      <c r="C51" s="16">
        <f t="shared" si="3"/>
        <v>2.0665303767414839E-3</v>
      </c>
      <c r="D51" s="27">
        <f>Males!D51</f>
        <v>96092.976171629503</v>
      </c>
      <c r="E51" s="27">
        <f>Females!D51</f>
        <v>98218.245926733507</v>
      </c>
      <c r="F51" s="26">
        <f t="shared" si="4"/>
        <v>97155.611049181505</v>
      </c>
      <c r="G51" s="26">
        <f t="shared" si="5"/>
        <v>200.77502150401415</v>
      </c>
      <c r="H51" s="30">
        <f t="shared" si="8"/>
        <v>48.587314464471021</v>
      </c>
      <c r="I51" s="26">
        <f>SUM(H51:$H$109)</f>
        <v>9109.7870116463801</v>
      </c>
      <c r="J51" s="26">
        <f>SUM(I51:$I$109)</f>
        <v>282079.54222447437</v>
      </c>
      <c r="K51" s="26">
        <f t="shared" si="9"/>
        <v>24216.88762074539</v>
      </c>
      <c r="L51" s="26">
        <f>SUM(K51:$K$109)</f>
        <v>518677.12091239926</v>
      </c>
      <c r="M51" s="26">
        <f>SUM(L51:$L$109)</f>
        <v>8123183.5349520929</v>
      </c>
      <c r="O51" s="35">
        <f t="shared" si="6"/>
        <v>0.53224586522350914</v>
      </c>
      <c r="P51" s="17">
        <f t="shared" si="7"/>
        <v>6.6779196214511949E-2</v>
      </c>
    </row>
    <row r="52" spans="1:16" x14ac:dyDescent="0.25">
      <c r="A52" s="15">
        <v>48</v>
      </c>
      <c r="B52" s="24">
        <f t="shared" si="2"/>
        <v>0.99773644583432552</v>
      </c>
      <c r="C52" s="16">
        <f t="shared" si="3"/>
        <v>2.2635541656745154E-3</v>
      </c>
      <c r="D52" s="27">
        <f>Males!D52</f>
        <v>95820.655769469595</v>
      </c>
      <c r="E52" s="27">
        <f>Females!D52</f>
        <v>98089.016285885402</v>
      </c>
      <c r="F52" s="26">
        <f t="shared" si="4"/>
        <v>96954.836027677491</v>
      </c>
      <c r="G52" s="26">
        <f t="shared" si="5"/>
        <v>219.46252297273895</v>
      </c>
      <c r="H52" s="30">
        <f t="shared" si="8"/>
        <v>51.562783895761314</v>
      </c>
      <c r="I52" s="26">
        <f>SUM(H52:$H$109)</f>
        <v>9061.199697181908</v>
      </c>
      <c r="J52" s="26">
        <f>SUM(I52:$I$109)</f>
        <v>272969.75521282799</v>
      </c>
      <c r="K52" s="26">
        <f t="shared" si="9"/>
        <v>23462.954064899983</v>
      </c>
      <c r="L52" s="26">
        <f>SUM(K52:$K$109)</f>
        <v>494460.2332916538</v>
      </c>
      <c r="M52" s="26">
        <f>SUM(L52:$L$109)</f>
        <v>7604506.4140396938</v>
      </c>
      <c r="O52" s="35">
        <f t="shared" si="6"/>
        <v>0.54934848651501467</v>
      </c>
      <c r="P52" s="17">
        <f t="shared" si="7"/>
        <v>6.6854197955092676E-2</v>
      </c>
    </row>
    <row r="53" spans="1:16" x14ac:dyDescent="0.25">
      <c r="A53" s="15">
        <v>49</v>
      </c>
      <c r="B53" s="24">
        <f t="shared" si="2"/>
        <v>0.99750658367449763</v>
      </c>
      <c r="C53" s="16">
        <f t="shared" si="3"/>
        <v>2.4934163255023842E-3</v>
      </c>
      <c r="D53" s="27">
        <f>Males!D53</f>
        <v>95524.351294600405</v>
      </c>
      <c r="E53" s="27">
        <f>Females!D53</f>
        <v>97946.395714809099</v>
      </c>
      <c r="F53" s="26">
        <f t="shared" si="4"/>
        <v>96735.373504704752</v>
      </c>
      <c r="G53" s="26">
        <f t="shared" si="5"/>
        <v>241.20155955020164</v>
      </c>
      <c r="H53" s="30">
        <f t="shared" si="8"/>
        <v>55.019783389730875</v>
      </c>
      <c r="I53" s="26">
        <f>SUM(H53:$H$109)</f>
        <v>9009.6369132861473</v>
      </c>
      <c r="J53" s="26">
        <f>SUM(I53:$I$109)</f>
        <v>263908.555515646</v>
      </c>
      <c r="K53" s="26">
        <f t="shared" si="9"/>
        <v>22728.004269405192</v>
      </c>
      <c r="L53" s="26">
        <f>SUM(K53:$K$109)</f>
        <v>470997.27922675386</v>
      </c>
      <c r="M53" s="26">
        <f>SUM(L53:$L$109)</f>
        <v>7110046.1807480408</v>
      </c>
      <c r="O53" s="35">
        <f t="shared" si="6"/>
        <v>0.56711263126938161</v>
      </c>
      <c r="P53" s="17">
        <f t="shared" si="7"/>
        <v>6.6747355983755752E-2</v>
      </c>
    </row>
    <row r="54" spans="1:16" x14ac:dyDescent="0.25">
      <c r="A54" s="15">
        <v>50</v>
      </c>
      <c r="B54" s="24">
        <f t="shared" si="2"/>
        <v>0.99724097439360615</v>
      </c>
      <c r="C54" s="16">
        <f t="shared" si="3"/>
        <v>2.7590256063937972E-3</v>
      </c>
      <c r="D54" s="27">
        <f>Males!D54</f>
        <v>95199.543181058907</v>
      </c>
      <c r="E54" s="27">
        <f>Females!D54</f>
        <v>97788.800709250194</v>
      </c>
      <c r="F54" s="26">
        <f t="shared" si="4"/>
        <v>96494.17194515455</v>
      </c>
      <c r="G54" s="26">
        <f t="shared" si="5"/>
        <v>266.22989126444736</v>
      </c>
      <c r="H54" s="30">
        <f t="shared" si="8"/>
        <v>58.96011946512305</v>
      </c>
      <c r="I54" s="26">
        <f>SUM(H54:$H$109)</f>
        <v>8954.6171298964164</v>
      </c>
      <c r="J54" s="26">
        <f>SUM(I54:$I$109)</f>
        <v>254898.91860235977</v>
      </c>
      <c r="K54" s="26">
        <f t="shared" si="9"/>
        <v>22011.003779139581</v>
      </c>
      <c r="L54" s="26">
        <f>SUM(K54:$K$109)</f>
        <v>448269.27495734871</v>
      </c>
      <c r="M54" s="26">
        <f>SUM(L54:$L$109)</f>
        <v>6639048.901521286</v>
      </c>
      <c r="O54" s="35">
        <f t="shared" si="6"/>
        <v>0.58558612019955625</v>
      </c>
      <c r="P54" s="17">
        <f t="shared" si="7"/>
        <v>6.6421977982038624E-2</v>
      </c>
    </row>
    <row r="55" spans="1:16" x14ac:dyDescent="0.25">
      <c r="A55" s="15">
        <v>51</v>
      </c>
      <c r="B55" s="24">
        <f t="shared" si="2"/>
        <v>0.99693798303128123</v>
      </c>
      <c r="C55" s="16">
        <f t="shared" si="3"/>
        <v>3.0620169687187501E-3</v>
      </c>
      <c r="D55" s="27">
        <f>Males!D55</f>
        <v>94841.3719316637</v>
      </c>
      <c r="E55" s="27">
        <f>Females!D55</f>
        <v>97614.512176116506</v>
      </c>
      <c r="F55" s="26">
        <f t="shared" si="4"/>
        <v>96227.942053890103</v>
      </c>
      <c r="G55" s="26">
        <f t="shared" si="5"/>
        <v>294.6515914338961</v>
      </c>
      <c r="H55" s="30">
        <f t="shared" si="8"/>
        <v>63.353863773578709</v>
      </c>
      <c r="I55" s="26">
        <f>SUM(H55:$H$109)</f>
        <v>8895.6570104312923</v>
      </c>
      <c r="J55" s="26">
        <f>SUM(I55:$I$109)</f>
        <v>245944.30147246335</v>
      </c>
      <c r="K55" s="26">
        <f t="shared" si="9"/>
        <v>21310.94646222379</v>
      </c>
      <c r="L55" s="26">
        <f>SUM(K55:$K$109)</f>
        <v>426258.27117820899</v>
      </c>
      <c r="M55" s="26">
        <f>SUM(L55:$L$109)</f>
        <v>6190779.6265639365</v>
      </c>
      <c r="O55" s="35">
        <f t="shared" si="6"/>
        <v>0.60482242436167799</v>
      </c>
      <c r="P55" s="17">
        <f t="shared" si="7"/>
        <v>6.5837258396877679E-2</v>
      </c>
    </row>
    <row r="56" spans="1:16" x14ac:dyDescent="0.25">
      <c r="A56" s="15">
        <v>52</v>
      </c>
      <c r="B56" s="24">
        <f t="shared" si="2"/>
        <v>0.99659663023898692</v>
      </c>
      <c r="C56" s="16">
        <f t="shared" si="3"/>
        <v>3.4033697610130866E-3</v>
      </c>
      <c r="D56" s="27">
        <f>Males!D56</f>
        <v>94444.858082954699</v>
      </c>
      <c r="E56" s="27">
        <f>Females!D56</f>
        <v>97421.7228419577</v>
      </c>
      <c r="F56" s="26">
        <f t="shared" si="4"/>
        <v>95933.290462456207</v>
      </c>
      <c r="G56" s="26">
        <f t="shared" si="5"/>
        <v>326.4964598344086</v>
      </c>
      <c r="H56" s="30">
        <f t="shared" si="8"/>
        <v>68.156231167088904</v>
      </c>
      <c r="I56" s="26">
        <f>SUM(H56:$H$109)</f>
        <v>8832.303146657714</v>
      </c>
      <c r="J56" s="26">
        <f>SUM(I56:$I$109)</f>
        <v>237048.64446203207</v>
      </c>
      <c r="K56" s="26">
        <f t="shared" si="9"/>
        <v>20626.885419938841</v>
      </c>
      <c r="L56" s="26">
        <f>SUM(K56:$K$109)</f>
        <v>404947.32471598522</v>
      </c>
      <c r="M56" s="26">
        <f>SUM(L56:$L$109)</f>
        <v>5764521.3553857282</v>
      </c>
      <c r="O56" s="35">
        <f t="shared" si="6"/>
        <v>0.624880491761724</v>
      </c>
      <c r="P56" s="17">
        <f t="shared" si="7"/>
        <v>6.494923483924836E-2</v>
      </c>
    </row>
    <row r="57" spans="1:16" ht="16.5" customHeight="1" x14ac:dyDescent="0.25">
      <c r="A57" s="15">
        <v>53</v>
      </c>
      <c r="B57" s="24">
        <f t="shared" si="2"/>
        <v>0.99621619563982466</v>
      </c>
      <c r="C57" s="16">
        <f t="shared" si="3"/>
        <v>3.7838043601753409E-3</v>
      </c>
      <c r="D57" s="27">
        <f>Males!D57</f>
        <v>94005.013914673196</v>
      </c>
      <c r="E57" s="27">
        <f>Females!D57</f>
        <v>97208.574090570401</v>
      </c>
      <c r="F57" s="26">
        <f t="shared" si="4"/>
        <v>95606.794002621798</v>
      </c>
      <c r="G57" s="26">
        <f t="shared" si="5"/>
        <v>361.75740400950599</v>
      </c>
      <c r="H57" s="30">
        <f t="shared" si="8"/>
        <v>73.317440332546624</v>
      </c>
      <c r="I57" s="26">
        <f>SUM(H57:$H$109)</f>
        <v>8764.1469154906245</v>
      </c>
      <c r="J57" s="26">
        <f>SUM(I57:$I$109)</f>
        <v>228216.34131537436</v>
      </c>
      <c r="K57" s="26">
        <f t="shared" si="9"/>
        <v>19957.946118288099</v>
      </c>
      <c r="L57" s="26">
        <f>SUM(K57:$K$109)</f>
        <v>384320.43929604639</v>
      </c>
      <c r="M57" s="26">
        <f>SUM(L57:$L$109)</f>
        <v>5359574.0306697432</v>
      </c>
      <c r="O57" s="35">
        <f t="shared" si="6"/>
        <v>0.64582488740728727</v>
      </c>
      <c r="P57" s="17">
        <f t="shared" si="7"/>
        <v>6.3711174809196913E-2</v>
      </c>
    </row>
    <row r="58" spans="1:16" ht="12.75" customHeight="1" x14ac:dyDescent="0.25">
      <c r="A58" s="15">
        <v>54</v>
      </c>
      <c r="B58" s="24">
        <f t="shared" si="2"/>
        <v>0.99579690274756782</v>
      </c>
      <c r="C58" s="16">
        <f t="shared" si="3"/>
        <v>4.203097252432203E-3</v>
      </c>
      <c r="D58" s="27">
        <f>Males!D58</f>
        <v>93516.814497415297</v>
      </c>
      <c r="E58" s="27">
        <f>Females!D58</f>
        <v>96973.258699809303</v>
      </c>
      <c r="F58" s="26">
        <f t="shared" si="4"/>
        <v>95245.036598612292</v>
      </c>
      <c r="G58" s="26">
        <f t="shared" si="5"/>
        <v>400.32415163543192</v>
      </c>
      <c r="H58" s="30">
        <f t="shared" si="8"/>
        <v>78.770650722960724</v>
      </c>
      <c r="I58" s="26">
        <f>SUM(H58:$H$109)</f>
        <v>8690.8294751580779</v>
      </c>
      <c r="J58" s="26">
        <f>SUM(I58:$I$109)</f>
        <v>219452.19439988374</v>
      </c>
      <c r="K58" s="26">
        <f t="shared" si="9"/>
        <v>19303.329276452012</v>
      </c>
      <c r="L58" s="26">
        <f>SUM(K58:$K$109)</f>
        <v>364362.4931777583</v>
      </c>
      <c r="M58" s="26">
        <f>SUM(L58:$L$109)</f>
        <v>4975253.5913736969</v>
      </c>
      <c r="O58" s="35">
        <f t="shared" si="6"/>
        <v>0.66772617925798561</v>
      </c>
      <c r="P58" s="17">
        <f t="shared" si="7"/>
        <v>6.207357997586186E-2</v>
      </c>
    </row>
    <row r="59" spans="1:16" x14ac:dyDescent="0.25">
      <c r="A59" s="15">
        <v>55</v>
      </c>
      <c r="B59" s="24">
        <f t="shared" si="2"/>
        <v>0.99533991942964839</v>
      </c>
      <c r="C59" s="16">
        <f t="shared" si="3"/>
        <v>4.6600805703516648E-3</v>
      </c>
      <c r="D59" s="27">
        <f>Males!D59</f>
        <v>92975.304543381601</v>
      </c>
      <c r="E59" s="27">
        <f>Females!D59</f>
        <v>96714.120350572106</v>
      </c>
      <c r="F59" s="26">
        <f t="shared" si="4"/>
        <v>94844.712446976861</v>
      </c>
      <c r="G59" s="26">
        <f t="shared" si="5"/>
        <v>441.98400167474756</v>
      </c>
      <c r="H59" s="30">
        <f t="shared" si="8"/>
        <v>84.434894710131033</v>
      </c>
      <c r="I59" s="26">
        <f>SUM(H59:$H$109)</f>
        <v>8612.0588244351165</v>
      </c>
      <c r="J59" s="26">
        <f>SUM(I59:$I$109)</f>
        <v>210761.36492472564</v>
      </c>
      <c r="K59" s="26">
        <f t="shared" si="9"/>
        <v>18662.325734181904</v>
      </c>
      <c r="L59" s="26">
        <f>SUM(K59:$K$109)</f>
        <v>345059.16390130622</v>
      </c>
      <c r="M59" s="26">
        <f>SUM(L59:$L$109)</f>
        <v>4610891.0981959384</v>
      </c>
      <c r="O59" s="35">
        <f t="shared" si="6"/>
        <v>0.69066087948063259</v>
      </c>
      <c r="P59" s="17">
        <f t="shared" si="7"/>
        <v>5.998481212172195E-2</v>
      </c>
    </row>
    <row r="60" spans="1:16" x14ac:dyDescent="0.25">
      <c r="A60" s="15">
        <v>56</v>
      </c>
      <c r="B60" s="24">
        <f t="shared" si="2"/>
        <v>0.99484599280870589</v>
      </c>
      <c r="C60" s="16">
        <f t="shared" si="3"/>
        <v>5.1540071912940938E-3</v>
      </c>
      <c r="D60" s="27">
        <f>Males!D60</f>
        <v>92375.812762227506</v>
      </c>
      <c r="E60" s="27">
        <f>Females!D60</f>
        <v>96429.644128376705</v>
      </c>
      <c r="F60" s="26">
        <f t="shared" si="4"/>
        <v>94402.728445302113</v>
      </c>
      <c r="G60" s="26">
        <f t="shared" si="5"/>
        <v>486.55234128487064</v>
      </c>
      <c r="H60" s="30">
        <f t="shared" si="8"/>
        <v>90.241801907887861</v>
      </c>
      <c r="I60" s="26">
        <f>SUM(H60:$H$109)</f>
        <v>8527.6239297249867</v>
      </c>
      <c r="J60" s="26">
        <f>SUM(I60:$I$109)</f>
        <v>202149.30610029053</v>
      </c>
      <c r="K60" s="26">
        <f t="shared" si="9"/>
        <v>18034.327954010165</v>
      </c>
      <c r="L60" s="26">
        <f>SUM(K60:$K$109)</f>
        <v>326396.83816712443</v>
      </c>
      <c r="M60" s="26">
        <f>SUM(L60:$L$109)</f>
        <v>4265831.9342946326</v>
      </c>
      <c r="O60" s="35">
        <f t="shared" si="6"/>
        <v>0.71471131819237022</v>
      </c>
      <c r="P60" s="17">
        <f t="shared" si="7"/>
        <v>5.7391725982170474E-2</v>
      </c>
    </row>
    <row r="61" spans="1:16" x14ac:dyDescent="0.25">
      <c r="A61" s="15">
        <v>57</v>
      </c>
      <c r="B61" s="24">
        <f t="shared" si="2"/>
        <v>0.99431668474415502</v>
      </c>
      <c r="C61" s="16">
        <f t="shared" si="3"/>
        <v>5.6833152558449793E-3</v>
      </c>
      <c r="D61" s="27">
        <f>Males!D61</f>
        <v>91714.2085207325</v>
      </c>
      <c r="E61" s="27">
        <f>Females!D61</f>
        <v>96118.143687301999</v>
      </c>
      <c r="F61" s="26">
        <f t="shared" si="4"/>
        <v>93916.176104017242</v>
      </c>
      <c r="G61" s="26">
        <f t="shared" si="5"/>
        <v>533.75523642258486</v>
      </c>
      <c r="H61" s="30">
        <f t="shared" si="8"/>
        <v>96.113217458907101</v>
      </c>
      <c r="I61" s="26">
        <f>SUM(H61:$H$109)</f>
        <v>8437.3821278170999</v>
      </c>
      <c r="J61" s="26">
        <f>SUM(I61:$I$109)</f>
        <v>193621.68217056553</v>
      </c>
      <c r="K61" s="26">
        <f t="shared" si="9"/>
        <v>17418.814464121398</v>
      </c>
      <c r="L61" s="26">
        <f>SUM(K61:$K$109)</f>
        <v>308362.5102131142</v>
      </c>
      <c r="M61" s="26">
        <f>SUM(L61:$L$109)</f>
        <v>3939435.0961275049</v>
      </c>
      <c r="O61" s="35">
        <f t="shared" si="6"/>
        <v>0.73996645014349727</v>
      </c>
      <c r="P61" s="17">
        <f t="shared" si="7"/>
        <v>5.4239018863613347E-2</v>
      </c>
    </row>
    <row r="62" spans="1:16" x14ac:dyDescent="0.25">
      <c r="A62" s="15">
        <v>58</v>
      </c>
      <c r="B62" s="24">
        <f t="shared" si="2"/>
        <v>0.99375193574424003</v>
      </c>
      <c r="C62" s="16">
        <f t="shared" si="3"/>
        <v>6.2480642557599898E-3</v>
      </c>
      <c r="D62" s="27">
        <f>Males!D62</f>
        <v>90987.217910576699</v>
      </c>
      <c r="E62" s="27">
        <f>Females!D62</f>
        <v>95777.623824612601</v>
      </c>
      <c r="F62" s="26">
        <f t="shared" si="4"/>
        <v>93382.420867594657</v>
      </c>
      <c r="G62" s="26">
        <f t="shared" si="5"/>
        <v>583.45936593915394</v>
      </c>
      <c r="H62" s="30">
        <f t="shared" si="8"/>
        <v>102.00333191226845</v>
      </c>
      <c r="I62" s="26">
        <f>SUM(H62:$H$109)</f>
        <v>8341.2689103581924</v>
      </c>
      <c r="J62" s="26">
        <f>SUM(I62:$I$109)</f>
        <v>185184.30004274845</v>
      </c>
      <c r="K62" s="26">
        <f t="shared" si="9"/>
        <v>16815.357136057013</v>
      </c>
      <c r="L62" s="26">
        <f>SUM(K62:$K$109)</f>
        <v>290943.69574899285</v>
      </c>
      <c r="M62" s="26">
        <f>SUM(L62:$L$109)</f>
        <v>3631072.5859143911</v>
      </c>
      <c r="O62" s="35">
        <f t="shared" si="6"/>
        <v>0.7665218288516531</v>
      </c>
      <c r="P62" s="17">
        <f t="shared" si="7"/>
        <v>5.0469709443314005E-2</v>
      </c>
    </row>
    <row r="63" spans="1:16" x14ac:dyDescent="0.25">
      <c r="A63" s="15">
        <v>59</v>
      </c>
      <c r="B63" s="24">
        <f t="shared" si="2"/>
        <v>0.99314545040201829</v>
      </c>
      <c r="C63" s="16">
        <f t="shared" si="3"/>
        <v>6.854549597981735E-3</v>
      </c>
      <c r="D63" s="27">
        <f>Males!D63</f>
        <v>90192.2965396902</v>
      </c>
      <c r="E63" s="27">
        <f>Females!D63</f>
        <v>95405.626463620807</v>
      </c>
      <c r="F63" s="26">
        <f t="shared" si="4"/>
        <v>92798.961501655504</v>
      </c>
      <c r="G63" s="26">
        <f t="shared" si="5"/>
        <v>636.09508425429522</v>
      </c>
      <c r="H63" s="30">
        <f t="shared" si="8"/>
        <v>107.96638419473496</v>
      </c>
      <c r="I63" s="26">
        <f>SUM(H63:$H$109)</f>
        <v>8239.2655784459239</v>
      </c>
      <c r="J63" s="26">
        <f>SUM(I63:$I$109)</f>
        <v>176843.03113239029</v>
      </c>
      <c r="K63" s="26">
        <f t="shared" si="9"/>
        <v>16223.586120570269</v>
      </c>
      <c r="L63" s="26">
        <f>SUM(K63:$K$109)</f>
        <v>274128.3386129358</v>
      </c>
      <c r="M63" s="26">
        <f>SUM(L63:$L$109)</f>
        <v>3340128.8901653979</v>
      </c>
      <c r="O63" s="35">
        <f t="shared" si="6"/>
        <v>0.79448145489741129</v>
      </c>
      <c r="P63" s="17">
        <f t="shared" si="7"/>
        <v>4.6023292962545072E-2</v>
      </c>
    </row>
    <row r="64" spans="1:16" x14ac:dyDescent="0.25">
      <c r="A64" s="15">
        <v>60</v>
      </c>
      <c r="B64" s="24">
        <f t="shared" si="2"/>
        <v>0.99248789835542484</v>
      </c>
      <c r="C64" s="16">
        <f t="shared" si="3"/>
        <v>7.5121016445751114E-3</v>
      </c>
      <c r="D64" s="27">
        <f>Males!D64</f>
        <v>89326.770567708503</v>
      </c>
      <c r="E64" s="27">
        <f>Females!D64</f>
        <v>94998.962267093899</v>
      </c>
      <c r="F64" s="26">
        <f t="shared" si="4"/>
        <v>92162.866417401208</v>
      </c>
      <c r="G64" s="26">
        <f t="shared" si="5"/>
        <v>692.3368203829159</v>
      </c>
      <c r="H64" s="30">
        <f t="shared" si="8"/>
        <v>114.0897746172172</v>
      </c>
      <c r="I64" s="26">
        <f>SUM(H64:$H$109)</f>
        <v>8131.299194251189</v>
      </c>
      <c r="J64" s="26">
        <f>SUM(I64:$I$109)</f>
        <v>168603.76555394439</v>
      </c>
      <c r="K64" s="26">
        <f t="shared" si="9"/>
        <v>15643.088101795818</v>
      </c>
      <c r="L64" s="26">
        <f>SUM(K64:$K$109)</f>
        <v>257904.75249236551</v>
      </c>
      <c r="M64" s="26">
        <f>SUM(L64:$L$109)</f>
        <v>3066000.5515524619</v>
      </c>
      <c r="O64" s="35">
        <f t="shared" si="6"/>
        <v>0.82396379927339458</v>
      </c>
      <c r="P64" s="17">
        <f t="shared" si="7"/>
        <v>4.0829308674802431E-2</v>
      </c>
    </row>
    <row r="65" spans="1:13" x14ac:dyDescent="0.25">
      <c r="A65" s="15">
        <v>61</v>
      </c>
      <c r="B65" s="24">
        <f t="shared" si="2"/>
        <v>0.99176738068340975</v>
      </c>
      <c r="C65" s="16">
        <f t="shared" si="3"/>
        <v>8.2326193165901968E-3</v>
      </c>
      <c r="D65" s="27">
        <f>Males!D65</f>
        <v>88387.5677395659</v>
      </c>
      <c r="E65" s="27">
        <f>Females!D65</f>
        <v>94553.491454470699</v>
      </c>
      <c r="F65" s="26">
        <f t="shared" si="4"/>
        <v>91470.529597018292</v>
      </c>
      <c r="G65" s="26">
        <f t="shared" si="5"/>
        <v>753.04204885914805</v>
      </c>
      <c r="H65" s="30">
        <f t="shared" si="8"/>
        <v>120.47898375450769</v>
      </c>
      <c r="I65" s="26">
        <f>SUM(H65:$H$109)</f>
        <v>8017.2094196339722</v>
      </c>
      <c r="J65" s="26">
        <f>SUM(I65:$I$109)</f>
        <v>160472.46635969318</v>
      </c>
      <c r="K65" s="26">
        <f t="shared" si="9"/>
        <v>15073.374401883577</v>
      </c>
      <c r="L65" s="26">
        <f>SUM(K65:$K$109)</f>
        <v>242261.6643905697</v>
      </c>
      <c r="M65" s="26">
        <f>SUM(L65:$L$109)</f>
        <v>2808095.7990600965</v>
      </c>
    </row>
    <row r="66" spans="1:13" x14ac:dyDescent="0.25">
      <c r="A66" s="15">
        <v>62</v>
      </c>
      <c r="B66" s="24">
        <f t="shared" si="2"/>
        <v>0.99096931313781833</v>
      </c>
      <c r="C66" s="16">
        <f t="shared" si="3"/>
        <v>9.0306868621817093E-3</v>
      </c>
      <c r="D66" s="27">
        <f>Males!D66</f>
        <v>87370.666564715502</v>
      </c>
      <c r="E66" s="27">
        <f>Females!D66</f>
        <v>94064.308531602801</v>
      </c>
      <c r="F66" s="26">
        <f t="shared" si="4"/>
        <v>90717.487548159144</v>
      </c>
      <c r="G66" s="26">
        <f t="shared" si="5"/>
        <v>819.24122297129361</v>
      </c>
      <c r="H66" s="30">
        <f t="shared" si="8"/>
        <v>127.25259304816896</v>
      </c>
      <c r="I66" s="26">
        <f>SUM(H66:$H$109)</f>
        <v>7896.7304358794645</v>
      </c>
      <c r="J66" s="26">
        <f>SUM(I66:$I$109)</f>
        <v>152455.25694005919</v>
      </c>
      <c r="K66" s="26">
        <f t="shared" si="9"/>
        <v>14513.86509574411</v>
      </c>
      <c r="L66" s="26">
        <f>SUM(K66:$K$109)</f>
        <v>227188.28998868616</v>
      </c>
      <c r="M66" s="26">
        <f>SUM(L66:$L$109)</f>
        <v>2565834.1346695265</v>
      </c>
    </row>
    <row r="67" spans="1:13" x14ac:dyDescent="0.25">
      <c r="A67" s="15">
        <v>63</v>
      </c>
      <c r="B67" s="24">
        <f t="shared" si="2"/>
        <v>0.99007616736105519</v>
      </c>
      <c r="C67" s="16">
        <f t="shared" si="3"/>
        <v>9.9238326389448003E-3</v>
      </c>
      <c r="D67" s="27">
        <f>Males!D67</f>
        <v>86270.2496716553</v>
      </c>
      <c r="E67" s="27">
        <f>Females!D67</f>
        <v>93526.242978720402</v>
      </c>
      <c r="F67" s="26">
        <f t="shared" si="4"/>
        <v>89898.246325187851</v>
      </c>
      <c r="G67" s="26">
        <f t="shared" si="5"/>
        <v>892.13515106579871</v>
      </c>
      <c r="H67" s="30">
        <f t="shared" si="8"/>
        <v>134.53902320201419</v>
      </c>
      <c r="I67" s="26">
        <f>SUM(H67:$H$109)</f>
        <v>7769.4778428312957</v>
      </c>
      <c r="J67" s="26">
        <f>SUM(I67:$I$109)</f>
        <v>144558.52650417972</v>
      </c>
      <c r="K67" s="26">
        <f t="shared" si="9"/>
        <v>13963.878567868445</v>
      </c>
      <c r="L67" s="26">
        <f>SUM(K67:$K$109)</f>
        <v>212674.42489294201</v>
      </c>
      <c r="M67" s="26">
        <f>SUM(L67:$L$109)</f>
        <v>2338645.8446808401</v>
      </c>
    </row>
    <row r="68" spans="1:13" x14ac:dyDescent="0.25">
      <c r="A68" s="15">
        <v>64</v>
      </c>
      <c r="B68" s="24">
        <f t="shared" si="2"/>
        <v>0.98907768152322384</v>
      </c>
      <c r="C68" s="16">
        <f t="shared" si="3"/>
        <v>1.0922318476776159E-2</v>
      </c>
      <c r="D68" s="27">
        <f>Males!D68</f>
        <v>85078.254089790993</v>
      </c>
      <c r="E68" s="27">
        <f>Females!D68</f>
        <v>92933.968258453096</v>
      </c>
      <c r="F68" s="26">
        <f t="shared" si="4"/>
        <v>89006.111174122052</v>
      </c>
      <c r="G68" s="26">
        <f t="shared" si="5"/>
        <v>972.1530926231062</v>
      </c>
      <c r="H68" s="30">
        <f t="shared" ref="H68:H99" si="10">G68*$P$3^(A68+1)</f>
        <v>142.3360981134436</v>
      </c>
      <c r="I68" s="26">
        <f>SUM(H68:$H$109)</f>
        <v>7634.9388196292812</v>
      </c>
      <c r="J68" s="26">
        <f>SUM(I68:$I$109)</f>
        <v>136789.04866134841</v>
      </c>
      <c r="K68" s="26">
        <f t="shared" ref="K68:K99" si="11">F68*$P$3^A68</f>
        <v>13422.624634922686</v>
      </c>
      <c r="L68" s="26">
        <f>SUM(K68:$K$109)</f>
        <v>198710.54632507358</v>
      </c>
      <c r="M68" s="26">
        <f>SUM(L68:$L$109)</f>
        <v>2125971.4197878977</v>
      </c>
    </row>
    <row r="69" spans="1:13" x14ac:dyDescent="0.25">
      <c r="A69" s="15">
        <v>65</v>
      </c>
      <c r="B69" s="24">
        <f t="shared" ref="B69:B109" si="12">F70/F69</f>
        <v>0.987973758089986</v>
      </c>
      <c r="C69" s="16">
        <f t="shared" ref="C69:C109" si="13">G69/F69</f>
        <v>1.2026241910014021E-2</v>
      </c>
      <c r="D69" s="27">
        <f>Males!D69</f>
        <v>83786.016713223697</v>
      </c>
      <c r="E69" s="27">
        <f>Females!D69</f>
        <v>92281.899449774195</v>
      </c>
      <c r="F69" s="26">
        <f t="shared" ref="F69:F109" si="14">(D69+E69)/2</f>
        <v>88033.958081498946</v>
      </c>
      <c r="G69" s="26">
        <f t="shared" ref="G69:G109" si="15">F69-F70</f>
        <v>1058.7176761841401</v>
      </c>
      <c r="H69" s="30">
        <f t="shared" si="10"/>
        <v>150.49543739089538</v>
      </c>
      <c r="I69" s="26">
        <f>SUM(H69:$H$109)</f>
        <v>7492.6027215158383</v>
      </c>
      <c r="J69" s="26">
        <f>SUM(I69:$I$109)</f>
        <v>129154.10984171911</v>
      </c>
      <c r="K69" s="26">
        <f t="shared" si="11"/>
        <v>12889.338304724117</v>
      </c>
      <c r="L69" s="26">
        <f>SUM(K69:$K$109)</f>
        <v>185287.92169015089</v>
      </c>
      <c r="M69" s="26">
        <f>SUM(L69:$L$109)</f>
        <v>1927260.8734628242</v>
      </c>
    </row>
    <row r="70" spans="1:13" x14ac:dyDescent="0.25">
      <c r="A70" s="15">
        <v>66</v>
      </c>
      <c r="B70" s="24">
        <f t="shared" si="12"/>
        <v>0.98676697745671105</v>
      </c>
      <c r="C70" s="16">
        <f t="shared" si="13"/>
        <v>1.3233022543288951E-2</v>
      </c>
      <c r="D70" s="27">
        <f>Males!D70</f>
        <v>82386.428148896695</v>
      </c>
      <c r="E70" s="27">
        <f>Females!D70</f>
        <v>91564.052661732901</v>
      </c>
      <c r="F70" s="26">
        <f t="shared" si="14"/>
        <v>86975.240405314806</v>
      </c>
      <c r="G70" s="26">
        <f t="shared" si="15"/>
        <v>1150.9453169915068</v>
      </c>
      <c r="H70" s="30">
        <f t="shared" si="10"/>
        <v>158.84027670220237</v>
      </c>
      <c r="I70" s="26">
        <f>SUM(H70:$H$109)</f>
        <v>7342.1072841249425</v>
      </c>
      <c r="J70" s="26">
        <f>SUM(I70:$I$109)</f>
        <v>121661.50712020327</v>
      </c>
      <c r="K70" s="26">
        <f t="shared" si="11"/>
        <v>12363.425246807275</v>
      </c>
      <c r="L70" s="26">
        <f>SUM(K70:$K$109)</f>
        <v>172398.58338542678</v>
      </c>
      <c r="M70" s="26">
        <f>SUM(L70:$L$109)</f>
        <v>1741972.9517726733</v>
      </c>
    </row>
    <row r="71" spans="1:13" x14ac:dyDescent="0.25">
      <c r="A71" s="15">
        <v>67</v>
      </c>
      <c r="B71" s="24">
        <f t="shared" si="12"/>
        <v>0.98545246487830096</v>
      </c>
      <c r="C71" s="16">
        <f t="shared" si="13"/>
        <v>1.4547535121699023E-2</v>
      </c>
      <c r="D71" s="27">
        <f>Males!D71</f>
        <v>80874.544382108899</v>
      </c>
      <c r="E71" s="27">
        <f>Females!D71</f>
        <v>90774.045794537698</v>
      </c>
      <c r="F71" s="26">
        <f t="shared" si="14"/>
        <v>85824.295088323299</v>
      </c>
      <c r="G71" s="26">
        <f t="shared" si="15"/>
        <v>1248.5319470924442</v>
      </c>
      <c r="H71" s="30">
        <f t="shared" si="10"/>
        <v>167.28938303632913</v>
      </c>
      <c r="I71" s="26">
        <f>SUM(H71:$H$109)</f>
        <v>7183.2670074227399</v>
      </c>
      <c r="J71" s="26">
        <f>SUM(I71:$I$109)</f>
        <v>114319.39983607832</v>
      </c>
      <c r="K71" s="26">
        <f t="shared" si="11"/>
        <v>11844.485205634959</v>
      </c>
      <c r="L71" s="26">
        <f>SUM(K71:$K$109)</f>
        <v>160035.15813861953</v>
      </c>
      <c r="M71" s="26">
        <f>SUM(L71:$L$109)</f>
        <v>1569574.3683872465</v>
      </c>
    </row>
    <row r="72" spans="1:13" x14ac:dyDescent="0.25">
      <c r="A72" s="15">
        <v>68</v>
      </c>
      <c r="B72" s="24">
        <f t="shared" si="12"/>
        <v>0.98401875682127038</v>
      </c>
      <c r="C72" s="16">
        <f t="shared" si="13"/>
        <v>1.5981243178729614E-2</v>
      </c>
      <c r="D72" s="27">
        <f>Males!D72</f>
        <v>79246.516651698301</v>
      </c>
      <c r="E72" s="27">
        <f>Females!D72</f>
        <v>89905.009630763394</v>
      </c>
      <c r="F72" s="26">
        <f t="shared" si="14"/>
        <v>84575.763141230855</v>
      </c>
      <c r="G72" s="26">
        <f t="shared" si="15"/>
        <v>1351.625837786647</v>
      </c>
      <c r="H72" s="30">
        <f t="shared" si="10"/>
        <v>175.82797748821622</v>
      </c>
      <c r="I72" s="26">
        <f>SUM(H72:$H$109)</f>
        <v>7015.9776243864108</v>
      </c>
      <c r="J72" s="26">
        <f>SUM(I72:$I$109)</f>
        <v>107136.13282865558</v>
      </c>
      <c r="K72" s="26">
        <f t="shared" si="11"/>
        <v>11332.21081660926</v>
      </c>
      <c r="L72" s="26">
        <f>SUM(K72:$K$109)</f>
        <v>148190.67293298457</v>
      </c>
      <c r="M72" s="26">
        <f>SUM(L72:$L$109)</f>
        <v>1409539.210248627</v>
      </c>
    </row>
    <row r="73" spans="1:13" x14ac:dyDescent="0.25">
      <c r="A73" s="15">
        <v>69</v>
      </c>
      <c r="B73" s="24">
        <f t="shared" si="12"/>
        <v>0.98245217047378863</v>
      </c>
      <c r="C73" s="16">
        <f t="shared" si="13"/>
        <v>1.7547829526211364E-2</v>
      </c>
      <c r="D73" s="27">
        <f>Males!D73</f>
        <v>77498.761341474295</v>
      </c>
      <c r="E73" s="27">
        <f>Females!D73</f>
        <v>88949.513265414105</v>
      </c>
      <c r="F73" s="26">
        <f t="shared" si="14"/>
        <v>83224.137303444208</v>
      </c>
      <c r="G73" s="26">
        <f t="shared" si="15"/>
        <v>1460.4029738668469</v>
      </c>
      <c r="H73" s="30">
        <f t="shared" si="10"/>
        <v>184.44503931454329</v>
      </c>
      <c r="I73" s="26">
        <f>SUM(H73:$H$109)</f>
        <v>6840.1496468981941</v>
      </c>
      <c r="J73" s="26">
        <f>SUM(I73:$I$109)</f>
        <v>100120.15520426916</v>
      </c>
      <c r="K73" s="26">
        <f t="shared" si="11"/>
        <v>10826.318446404272</v>
      </c>
      <c r="L73" s="26">
        <f>SUM(K73:$K$109)</f>
        <v>136858.4621163753</v>
      </c>
      <c r="M73" s="26">
        <f>SUM(L73:$L$109)</f>
        <v>1261348.5373156422</v>
      </c>
    </row>
    <row r="74" spans="1:13" x14ac:dyDescent="0.25">
      <c r="A74" s="15">
        <v>70</v>
      </c>
      <c r="B74" s="24">
        <f t="shared" si="12"/>
        <v>0.98073448116427286</v>
      </c>
      <c r="C74" s="16">
        <f t="shared" si="13"/>
        <v>1.9265518835727118E-2</v>
      </c>
      <c r="D74" s="27">
        <f>Males!D74</f>
        <v>75627.860552601604</v>
      </c>
      <c r="E74" s="27">
        <f>Females!D74</f>
        <v>87899.608106553103</v>
      </c>
      <c r="F74" s="26">
        <f t="shared" si="14"/>
        <v>81763.734329577361</v>
      </c>
      <c r="G74" s="26">
        <f t="shared" si="15"/>
        <v>1575.2207638058608</v>
      </c>
      <c r="H74" s="30">
        <f t="shared" si="10"/>
        <v>193.15167281585312</v>
      </c>
      <c r="I74" s="26">
        <f>SUM(H74:$H$109)</f>
        <v>6655.7046075836506</v>
      </c>
      <c r="J74" s="26">
        <f>SUM(I74:$I$109)</f>
        <v>93280.005557370969</v>
      </c>
      <c r="K74" s="26">
        <f t="shared" si="11"/>
        <v>10326.543743602224</v>
      </c>
      <c r="L74" s="26">
        <f>SUM(K74:$K$109)</f>
        <v>126032.14366997105</v>
      </c>
      <c r="M74" s="26">
        <f>SUM(L74:$L$109)</f>
        <v>1124490.0751992669</v>
      </c>
    </row>
    <row r="75" spans="1:13" x14ac:dyDescent="0.25">
      <c r="A75" s="15">
        <v>71</v>
      </c>
      <c r="B75" s="24">
        <f t="shared" si="12"/>
        <v>0.97884363238663463</v>
      </c>
      <c r="C75" s="16">
        <f t="shared" si="13"/>
        <v>2.1156367613365399E-2</v>
      </c>
      <c r="D75" s="27">
        <f>Males!D75</f>
        <v>73629.771576819097</v>
      </c>
      <c r="E75" s="27">
        <f>Females!D75</f>
        <v>86747.255554723903</v>
      </c>
      <c r="F75" s="26">
        <f t="shared" si="14"/>
        <v>80188.5135657715</v>
      </c>
      <c r="G75" s="26">
        <f t="shared" si="15"/>
        <v>1696.4976713668002</v>
      </c>
      <c r="H75" s="30">
        <f t="shared" si="10"/>
        <v>201.96359335098657</v>
      </c>
      <c r="I75" s="26">
        <f>SUM(H75:$H$109)</f>
        <v>6462.5529347677975</v>
      </c>
      <c r="J75" s="26">
        <f>SUM(I75:$I$109)</f>
        <v>86624.300949787314</v>
      </c>
      <c r="K75" s="26">
        <f t="shared" si="11"/>
        <v>9832.6189520406751</v>
      </c>
      <c r="L75" s="26">
        <f>SUM(K75:$K$109)</f>
        <v>115705.59992636883</v>
      </c>
      <c r="M75" s="26">
        <f>SUM(L75:$L$109)</f>
        <v>998457.93152929598</v>
      </c>
    </row>
    <row r="76" spans="1:13" x14ac:dyDescent="0.25">
      <c r="A76" s="15">
        <v>72</v>
      </c>
      <c r="B76" s="24">
        <f t="shared" si="12"/>
        <v>0.97675443819288676</v>
      </c>
      <c r="C76" s="16">
        <f t="shared" si="13"/>
        <v>2.324556180711318E-2</v>
      </c>
      <c r="D76" s="27">
        <f>Males!D76</f>
        <v>71499.349350965902</v>
      </c>
      <c r="E76" s="27">
        <f>Females!D76</f>
        <v>85484.682437843498</v>
      </c>
      <c r="F76" s="26">
        <f t="shared" si="14"/>
        <v>78492.0158944047</v>
      </c>
      <c r="G76" s="26">
        <f t="shared" si="15"/>
        <v>1824.5910068382946</v>
      </c>
      <c r="H76" s="30">
        <f t="shared" si="10"/>
        <v>210.88618311590733</v>
      </c>
      <c r="I76" s="26">
        <f>SUM(H76:$H$109)</f>
        <v>6260.5893414168104</v>
      </c>
      <c r="J76" s="26">
        <f>SUM(I76:$I$109)</f>
        <v>80161.748015019519</v>
      </c>
      <c r="K76" s="26">
        <f t="shared" si="11"/>
        <v>9344.2683989215129</v>
      </c>
      <c r="L76" s="26">
        <f>SUM(K76:$K$109)</f>
        <v>105872.98097432814</v>
      </c>
      <c r="M76" s="26">
        <f>SUM(L76:$L$109)</f>
        <v>882752.33160292718</v>
      </c>
    </row>
    <row r="77" spans="1:13" x14ac:dyDescent="0.25">
      <c r="A77" s="15">
        <v>73</v>
      </c>
      <c r="B77" s="24">
        <f t="shared" si="12"/>
        <v>0.97443800350862464</v>
      </c>
      <c r="C77" s="16">
        <f t="shared" si="13"/>
        <v>2.5561996491375368E-2</v>
      </c>
      <c r="D77" s="27">
        <f>Males!D77</f>
        <v>69230.795190303907</v>
      </c>
      <c r="E77" s="27">
        <f>Females!D77</f>
        <v>84104.054584828904</v>
      </c>
      <c r="F77" s="26">
        <f t="shared" si="14"/>
        <v>76667.424887566405</v>
      </c>
      <c r="G77" s="26">
        <f t="shared" si="15"/>
        <v>1959.7724459787569</v>
      </c>
      <c r="H77" s="30">
        <f t="shared" si="10"/>
        <v>219.91305872243041</v>
      </c>
      <c r="I77" s="26">
        <f>SUM(H77:$H$109)</f>
        <v>6049.703158300902</v>
      </c>
      <c r="J77" s="26">
        <f>SUM(I77:$I$109)</f>
        <v>73901.158673602724</v>
      </c>
      <c r="K77" s="26">
        <f t="shared" si="11"/>
        <v>8861.2190585554654</v>
      </c>
      <c r="L77" s="26">
        <f>SUM(K77:$K$109)</f>
        <v>96528.712575406622</v>
      </c>
      <c r="M77" s="26">
        <f>SUM(L77:$L$109)</f>
        <v>776879.35062859906</v>
      </c>
    </row>
    <row r="78" spans="1:13" x14ac:dyDescent="0.25">
      <c r="A78" s="15">
        <v>74</v>
      </c>
      <c r="B78" s="24">
        <f t="shared" si="12"/>
        <v>0.97185834836711238</v>
      </c>
      <c r="C78" s="16">
        <f t="shared" si="13"/>
        <v>2.8141651632887607E-2</v>
      </c>
      <c r="D78" s="27">
        <f>Males!D78</f>
        <v>66820.257973423199</v>
      </c>
      <c r="E78" s="27">
        <f>Females!D78</f>
        <v>82595.046909752098</v>
      </c>
      <c r="F78" s="26">
        <f t="shared" si="14"/>
        <v>74707.652441587648</v>
      </c>
      <c r="G78" s="26">
        <f t="shared" si="15"/>
        <v>2102.3967293220048</v>
      </c>
      <c r="H78" s="30">
        <f t="shared" si="10"/>
        <v>229.04605674412301</v>
      </c>
      <c r="I78" s="26">
        <f>SUM(H78:$H$109)</f>
        <v>5829.7900995784721</v>
      </c>
      <c r="J78" s="26">
        <f>SUM(I78:$I$109)</f>
        <v>67851.455515301815</v>
      </c>
      <c r="K78" s="26">
        <f t="shared" si="11"/>
        <v>8383.2122408459818</v>
      </c>
      <c r="L78" s="26">
        <f>SUM(K78:$K$109)</f>
        <v>87667.493516851144</v>
      </c>
      <c r="M78" s="26">
        <f>SUM(L78:$L$109)</f>
        <v>680350.63805319241</v>
      </c>
    </row>
    <row r="79" spans="1:13" x14ac:dyDescent="0.25">
      <c r="A79" s="15">
        <v>75</v>
      </c>
      <c r="B79" s="24">
        <f t="shared" si="12"/>
        <v>0.96900423895823484</v>
      </c>
      <c r="C79" s="16">
        <f t="shared" si="13"/>
        <v>3.0995761041765196E-2</v>
      </c>
      <c r="D79" s="27">
        <f>Males!D79</f>
        <v>64267.0383944922</v>
      </c>
      <c r="E79" s="27">
        <f>Females!D79</f>
        <v>80943.473030039095</v>
      </c>
      <c r="F79" s="26">
        <f t="shared" si="14"/>
        <v>72605.255712265644</v>
      </c>
      <c r="G79" s="26">
        <f t="shared" si="15"/>
        <v>2250.4551564336434</v>
      </c>
      <c r="H79" s="30">
        <f t="shared" si="10"/>
        <v>238.03525575642527</v>
      </c>
      <c r="I79" s="26">
        <f>SUM(H79:$H$109)</f>
        <v>5600.7440428343489</v>
      </c>
      <c r="J79" s="26">
        <f>SUM(I79:$I$109)</f>
        <v>62021.66541572335</v>
      </c>
      <c r="K79" s="26">
        <f t="shared" si="11"/>
        <v>7909.9949537859566</v>
      </c>
      <c r="L79" s="26">
        <f>SUM(K79:$K$109)</f>
        <v>79284.281276005175</v>
      </c>
      <c r="M79" s="26">
        <f>SUM(L79:$L$109)</f>
        <v>592683.14453634131</v>
      </c>
    </row>
    <row r="80" spans="1:13" x14ac:dyDescent="0.25">
      <c r="A80" s="15">
        <v>76</v>
      </c>
      <c r="B80" s="24">
        <f t="shared" si="12"/>
        <v>0.96580317137906357</v>
      </c>
      <c r="C80" s="16">
        <f t="shared" si="13"/>
        <v>3.4196828620936419E-2</v>
      </c>
      <c r="D80" s="27">
        <f>Males!D80</f>
        <v>61578.194492349401</v>
      </c>
      <c r="E80" s="27">
        <f>Females!D80</f>
        <v>79131.406619314599</v>
      </c>
      <c r="F80" s="26">
        <f t="shared" si="14"/>
        <v>70354.800555832</v>
      </c>
      <c r="G80" s="26">
        <f t="shared" si="15"/>
        <v>2405.9110572679492</v>
      </c>
      <c r="H80" s="30">
        <f t="shared" si="10"/>
        <v>247.06616029299812</v>
      </c>
      <c r="I80" s="26">
        <f>SUM(H80:$H$109)</f>
        <v>5362.7087870779233</v>
      </c>
      <c r="J80" s="26">
        <f>SUM(I80:$I$109)</f>
        <v>56420.921372888995</v>
      </c>
      <c r="K80" s="26">
        <f t="shared" si="11"/>
        <v>7441.5714954920759</v>
      </c>
      <c r="L80" s="26">
        <f>SUM(K80:$K$109)</f>
        <v>71374.286322219225</v>
      </c>
      <c r="M80" s="26">
        <f>SUM(L80:$L$109)</f>
        <v>513398.86326033628</v>
      </c>
    </row>
    <row r="81" spans="1:13" x14ac:dyDescent="0.25">
      <c r="A81" s="15">
        <v>77</v>
      </c>
      <c r="B81" s="24">
        <f t="shared" si="12"/>
        <v>0.9621918784375344</v>
      </c>
      <c r="C81" s="16">
        <f t="shared" si="13"/>
        <v>3.7808121562465602E-2</v>
      </c>
      <c r="D81" s="27">
        <f>Males!D81</f>
        <v>58758.314159635796</v>
      </c>
      <c r="E81" s="27">
        <f>Females!D81</f>
        <v>77139.464837492298</v>
      </c>
      <c r="F81" s="26">
        <f t="shared" si="14"/>
        <v>67948.889498564051</v>
      </c>
      <c r="G81" s="26">
        <f t="shared" si="15"/>
        <v>2569.0198741962522</v>
      </c>
      <c r="H81" s="30">
        <f t="shared" si="10"/>
        <v>256.13205681246512</v>
      </c>
      <c r="I81" s="26">
        <f>SUM(H81:$H$109)</f>
        <v>5115.6426267849256</v>
      </c>
      <c r="J81" s="26">
        <f>SUM(I81:$I$109)</f>
        <v>51058.212585811067</v>
      </c>
      <c r="K81" s="26">
        <f t="shared" si="11"/>
        <v>6977.7605343595033</v>
      </c>
      <c r="L81" s="26">
        <f>SUM(K81:$K$109)</f>
        <v>63932.714826727126</v>
      </c>
      <c r="M81" s="26">
        <f>SUM(L81:$L$109)</f>
        <v>442024.57693811704</v>
      </c>
    </row>
    <row r="82" spans="1:13" x14ac:dyDescent="0.25">
      <c r="A82" s="15">
        <v>78</v>
      </c>
      <c r="B82" s="24">
        <f t="shared" si="12"/>
        <v>0.9581031369312204</v>
      </c>
      <c r="C82" s="16">
        <f t="shared" si="13"/>
        <v>4.1896863068779551E-2</v>
      </c>
      <c r="D82" s="27">
        <f>Males!D82</f>
        <v>55812.223088026301</v>
      </c>
      <c r="E82" s="27">
        <f>Females!D82</f>
        <v>74947.516160709303</v>
      </c>
      <c r="F82" s="26">
        <f t="shared" si="14"/>
        <v>65379.869624367799</v>
      </c>
      <c r="G82" s="26">
        <f t="shared" si="15"/>
        <v>2739.2114451067973</v>
      </c>
      <c r="H82" s="30">
        <f t="shared" si="10"/>
        <v>265.14583281331284</v>
      </c>
      <c r="I82" s="26">
        <f>SUM(H82:$H$109)</f>
        <v>4859.51056997246</v>
      </c>
      <c r="J82" s="26">
        <f>SUM(I82:$I$109)</f>
        <v>45942.569959026143</v>
      </c>
      <c r="K82" s="26">
        <f t="shared" si="11"/>
        <v>6518.392733827829</v>
      </c>
      <c r="L82" s="26">
        <f>SUM(K82:$K$109)</f>
        <v>56954.95429236762</v>
      </c>
      <c r="M82" s="26">
        <f>SUM(L82:$L$109)</f>
        <v>378091.86211138993</v>
      </c>
    </row>
    <row r="83" spans="1:13" x14ac:dyDescent="0.25">
      <c r="A83" s="15">
        <v>79</v>
      </c>
      <c r="B83" s="24">
        <f t="shared" si="12"/>
        <v>0.95347404232655308</v>
      </c>
      <c r="C83" s="16">
        <f t="shared" si="13"/>
        <v>4.6525957673446874E-2</v>
      </c>
      <c r="D83" s="27">
        <f>Males!D83</f>
        <v>52745.2487858807</v>
      </c>
      <c r="E83" s="27">
        <f>Females!D83</f>
        <v>72536.067572641303</v>
      </c>
      <c r="F83" s="26">
        <f t="shared" si="14"/>
        <v>62640.658179261001</v>
      </c>
      <c r="G83" s="26">
        <f t="shared" si="15"/>
        <v>2914.4166110851511</v>
      </c>
      <c r="H83" s="30">
        <f t="shared" si="10"/>
        <v>273.88841146608661</v>
      </c>
      <c r="I83" s="26">
        <f>SUM(H83:$H$109)</f>
        <v>4594.3647371591469</v>
      </c>
      <c r="J83" s="26">
        <f>SUM(I83:$I$109)</f>
        <v>41083.059389053677</v>
      </c>
      <c r="K83" s="26">
        <f t="shared" si="11"/>
        <v>6063.3908019709879</v>
      </c>
      <c r="L83" s="26">
        <f>SUM(K83:$K$109)</f>
        <v>50436.56155853979</v>
      </c>
      <c r="M83" s="26">
        <f>SUM(L83:$L$109)</f>
        <v>321136.90781902231</v>
      </c>
    </row>
    <row r="84" spans="1:13" x14ac:dyDescent="0.25">
      <c r="A84" s="15">
        <v>80</v>
      </c>
      <c r="B84" s="24">
        <f t="shared" si="12"/>
        <v>0.94824454438499073</v>
      </c>
      <c r="C84" s="16">
        <f t="shared" si="13"/>
        <v>5.1755455615009306E-2</v>
      </c>
      <c r="D84" s="27">
        <f>Males!D84</f>
        <v>49563.678919807498</v>
      </c>
      <c r="E84" s="27">
        <f>Females!D84</f>
        <v>69888.804216544202</v>
      </c>
      <c r="F84" s="26">
        <f t="shared" si="14"/>
        <v>59726.24156817585</v>
      </c>
      <c r="G84" s="26">
        <f t="shared" si="15"/>
        <v>3091.158844533049</v>
      </c>
      <c r="H84" s="30">
        <f t="shared" si="10"/>
        <v>282.03702273454019</v>
      </c>
      <c r="I84" s="26">
        <f>SUM(H84:$H$109)</f>
        <v>4320.476325693061</v>
      </c>
      <c r="J84" s="26">
        <f>SUM(I84:$I$109)</f>
        <v>36488.694651894541</v>
      </c>
      <c r="K84" s="26">
        <f t="shared" si="11"/>
        <v>5612.8987749135122</v>
      </c>
      <c r="L84" s="26">
        <f>SUM(K84:$K$109)</f>
        <v>44373.170756568798</v>
      </c>
      <c r="M84" s="26">
        <f>SUM(L84:$L$109)</f>
        <v>270700.3462604825</v>
      </c>
    </row>
    <row r="85" spans="1:13" x14ac:dyDescent="0.25">
      <c r="A85" s="15">
        <v>81</v>
      </c>
      <c r="B85" s="24">
        <f t="shared" si="12"/>
        <v>0.94229601706013988</v>
      </c>
      <c r="C85" s="16">
        <f t="shared" si="13"/>
        <v>5.7703982939860073E-2</v>
      </c>
      <c r="D85" s="27">
        <f>Males!D85</f>
        <v>46275.621676610703</v>
      </c>
      <c r="E85" s="27">
        <f>Females!D85</f>
        <v>66994.543770674907</v>
      </c>
      <c r="F85" s="26">
        <f t="shared" si="14"/>
        <v>56635.082723642801</v>
      </c>
      <c r="G85" s="26">
        <f t="shared" si="15"/>
        <v>3268.069847282648</v>
      </c>
      <c r="H85" s="30">
        <f t="shared" si="10"/>
        <v>289.49355812615653</v>
      </c>
      <c r="I85" s="26">
        <f>SUM(H85:$H$109)</f>
        <v>4038.4393029585208</v>
      </c>
      <c r="J85" s="26">
        <f>SUM(I85:$I$109)</f>
        <v>32168.218326201491</v>
      </c>
      <c r="K85" s="26">
        <f t="shared" si="11"/>
        <v>5167.3792635892578</v>
      </c>
      <c r="L85" s="26">
        <f>SUM(K85:$K$109)</f>
        <v>38760.271981655285</v>
      </c>
      <c r="M85" s="26">
        <f>SUM(L85:$L$109)</f>
        <v>226327.17550391378</v>
      </c>
    </row>
    <row r="86" spans="1:13" x14ac:dyDescent="0.25">
      <c r="A86" s="15">
        <v>82</v>
      </c>
      <c r="B86" s="24">
        <f t="shared" si="12"/>
        <v>0.93557319358537028</v>
      </c>
      <c r="C86" s="16">
        <f t="shared" si="13"/>
        <v>6.4426806414629736E-2</v>
      </c>
      <c r="D86" s="27">
        <f>Males!D86</f>
        <v>42891.620536231298</v>
      </c>
      <c r="E86" s="27">
        <f>Females!D86</f>
        <v>63842.405216489002</v>
      </c>
      <c r="F86" s="26">
        <f t="shared" si="14"/>
        <v>53367.012876360153</v>
      </c>
      <c r="G86" s="26">
        <f t="shared" si="15"/>
        <v>3438.266207512308</v>
      </c>
      <c r="H86" s="30">
        <f t="shared" si="10"/>
        <v>295.69899490595776</v>
      </c>
      <c r="I86" s="26">
        <f>SUM(H86:$H$109)</f>
        <v>3748.9457448323647</v>
      </c>
      <c r="J86" s="26">
        <f>SUM(I86:$I$109)</f>
        <v>28129.779023242972</v>
      </c>
      <c r="K86" s="26">
        <f t="shared" si="11"/>
        <v>4727.3795133197245</v>
      </c>
      <c r="L86" s="26">
        <f>SUM(K86:$K$109)</f>
        <v>33592.892718066032</v>
      </c>
      <c r="M86" s="26">
        <f>SUM(L86:$L$109)</f>
        <v>187566.90352225848</v>
      </c>
    </row>
    <row r="87" spans="1:13" x14ac:dyDescent="0.25">
      <c r="A87" s="15">
        <v>83</v>
      </c>
      <c r="B87" s="24">
        <f t="shared" si="12"/>
        <v>0.92799362365475724</v>
      </c>
      <c r="C87" s="16">
        <f t="shared" si="13"/>
        <v>7.2006376345242804E-2</v>
      </c>
      <c r="D87" s="27">
        <f>Males!D87</f>
        <v>39426.276837274701</v>
      </c>
      <c r="E87" s="27">
        <f>Females!D87</f>
        <v>60431.216500420996</v>
      </c>
      <c r="F87" s="26">
        <f t="shared" si="14"/>
        <v>49928.746668847845</v>
      </c>
      <c r="G87" s="26">
        <f t="shared" si="15"/>
        <v>3595.188123083346</v>
      </c>
      <c r="H87" s="30">
        <f t="shared" si="10"/>
        <v>300.18897997683024</v>
      </c>
      <c r="I87" s="26">
        <f>SUM(H87:$H$109)</f>
        <v>3453.2467499264071</v>
      </c>
      <c r="J87" s="26">
        <f>SUM(I87:$I$109)</f>
        <v>24380.833278410602</v>
      </c>
      <c r="K87" s="26">
        <f t="shared" si="11"/>
        <v>4293.9898529772709</v>
      </c>
      <c r="L87" s="26">
        <f>SUM(K87:$K$109)</f>
        <v>28865.513204746308</v>
      </c>
      <c r="M87" s="26">
        <f>SUM(L87:$L$109)</f>
        <v>153974.01080419245</v>
      </c>
    </row>
    <row r="88" spans="1:13" x14ac:dyDescent="0.25">
      <c r="A88" s="15">
        <v>84</v>
      </c>
      <c r="B88" s="24">
        <f t="shared" si="12"/>
        <v>0.91948902032095692</v>
      </c>
      <c r="C88" s="16">
        <f t="shared" si="13"/>
        <v>8.0510979679043138E-2</v>
      </c>
      <c r="D88" s="27">
        <f>Males!D88</f>
        <v>35901.010991382696</v>
      </c>
      <c r="E88" s="27">
        <f>Females!D88</f>
        <v>56766.106100146302</v>
      </c>
      <c r="F88" s="26">
        <f t="shared" si="14"/>
        <v>46333.558545764499</v>
      </c>
      <c r="G88" s="26">
        <f t="shared" si="15"/>
        <v>3730.3601905358009</v>
      </c>
      <c r="H88" s="30">
        <f t="shared" si="10"/>
        <v>302.40339868251442</v>
      </c>
      <c r="I88" s="26">
        <f>SUM(H88:$H$109)</f>
        <v>3153.0577699495766</v>
      </c>
      <c r="J88" s="26">
        <f>SUM(I88:$I$109)</f>
        <v>20927.586528484197</v>
      </c>
      <c r="K88" s="26">
        <f t="shared" si="11"/>
        <v>3868.7332073797429</v>
      </c>
      <c r="L88" s="26">
        <f>SUM(K88:$K$109)</f>
        <v>24571.523351769039</v>
      </c>
      <c r="M88" s="26">
        <f>SUM(L88:$L$109)</f>
        <v>125108.49759944617</v>
      </c>
    </row>
    <row r="89" spans="1:13" x14ac:dyDescent="0.25">
      <c r="A89" s="15">
        <v>85</v>
      </c>
      <c r="B89" s="24">
        <f t="shared" si="12"/>
        <v>0.91012243592133124</v>
      </c>
      <c r="C89" s="16">
        <f t="shared" si="13"/>
        <v>8.9877564078668717E-2</v>
      </c>
      <c r="D89" s="27">
        <f>Males!D89</f>
        <v>32346.532757706998</v>
      </c>
      <c r="E89" s="27">
        <f>Females!D89</f>
        <v>52859.863952750398</v>
      </c>
      <c r="F89" s="26">
        <f t="shared" si="14"/>
        <v>42603.198355228698</v>
      </c>
      <c r="G89" s="26">
        <f t="shared" si="15"/>
        <v>3829.0716901283013</v>
      </c>
      <c r="H89" s="30">
        <f t="shared" si="10"/>
        <v>301.36455601995544</v>
      </c>
      <c r="I89" s="26">
        <f>SUM(H89:$H$109)</f>
        <v>2850.6543712670623</v>
      </c>
      <c r="J89" s="26">
        <f>SUM(I89:$I$109)</f>
        <v>17774.528758534616</v>
      </c>
      <c r="K89" s="26">
        <f t="shared" si="11"/>
        <v>3453.6482589677216</v>
      </c>
      <c r="L89" s="26">
        <f>SUM(K89:$K$109)</f>
        <v>20702.790144389295</v>
      </c>
      <c r="M89" s="26">
        <f>SUM(L89:$L$109)</f>
        <v>100536.97424767712</v>
      </c>
    </row>
    <row r="90" spans="1:13" x14ac:dyDescent="0.25">
      <c r="A90" s="15">
        <v>86</v>
      </c>
      <c r="B90" s="24">
        <f t="shared" si="12"/>
        <v>0.89972996169491204</v>
      </c>
      <c r="C90" s="16">
        <f t="shared" si="13"/>
        <v>0.100270038305088</v>
      </c>
      <c r="D90" s="27">
        <f>Males!D90</f>
        <v>28812.8729231445</v>
      </c>
      <c r="E90" s="27">
        <f>Females!D90</f>
        <v>48735.380407056298</v>
      </c>
      <c r="F90" s="26">
        <f t="shared" si="14"/>
        <v>38774.126665100397</v>
      </c>
      <c r="G90" s="26">
        <f t="shared" si="15"/>
        <v>3887.883165955951</v>
      </c>
      <c r="H90" s="30">
        <f t="shared" si="10"/>
        <v>297.0808488790646</v>
      </c>
      <c r="I90" s="26">
        <f>SUM(H90:$H$109)</f>
        <v>2549.2898152471066</v>
      </c>
      <c r="J90" s="26">
        <f>SUM(I90:$I$109)</f>
        <v>14923.874387267557</v>
      </c>
      <c r="K90" s="26">
        <f t="shared" si="11"/>
        <v>3051.6920060846287</v>
      </c>
      <c r="L90" s="26">
        <f>SUM(K90:$K$109)</f>
        <v>17249.141885421577</v>
      </c>
      <c r="M90" s="26">
        <f>SUM(L90:$L$109)</f>
        <v>79834.184103287829</v>
      </c>
    </row>
    <row r="91" spans="1:13" x14ac:dyDescent="0.25">
      <c r="A91" s="15">
        <v>87</v>
      </c>
      <c r="B91" s="24">
        <f t="shared" si="12"/>
        <v>0.88832004250639818</v>
      </c>
      <c r="C91" s="16">
        <f t="shared" si="13"/>
        <v>0.11167995749360179</v>
      </c>
      <c r="D91" s="27">
        <f>Males!D91</f>
        <v>25343.012472088099</v>
      </c>
      <c r="E91" s="27">
        <f>Females!D91</f>
        <v>44429.4745262008</v>
      </c>
      <c r="F91" s="26">
        <f t="shared" si="14"/>
        <v>34886.243499144446</v>
      </c>
      <c r="G91" s="26">
        <f t="shared" si="15"/>
        <v>3896.0941910958936</v>
      </c>
      <c r="H91" s="30">
        <f t="shared" si="10"/>
        <v>289.0371549164571</v>
      </c>
      <c r="I91" s="26">
        <f>SUM(H91:$H$109)</f>
        <v>2252.2089663680422</v>
      </c>
      <c r="J91" s="26">
        <f>SUM(I91:$I$109)</f>
        <v>12374.584572020451</v>
      </c>
      <c r="K91" s="26">
        <f t="shared" si="11"/>
        <v>2665.7269240186329</v>
      </c>
      <c r="L91" s="26">
        <f>SUM(K91:$K$109)</f>
        <v>14197.449879336942</v>
      </c>
      <c r="M91" s="26">
        <f>SUM(L91:$L$109)</f>
        <v>62585.042217866219</v>
      </c>
    </row>
    <row r="92" spans="1:13" x14ac:dyDescent="0.25">
      <c r="A92" s="15">
        <v>88</v>
      </c>
      <c r="B92" s="24">
        <f t="shared" si="12"/>
        <v>0.87595220784061389</v>
      </c>
      <c r="C92" s="16">
        <f t="shared" si="13"/>
        <v>0.12404779215938613</v>
      </c>
      <c r="D92" s="27">
        <f>Males!D92</f>
        <v>21982.6829537954</v>
      </c>
      <c r="E92" s="27">
        <f>Females!D92</f>
        <v>39997.615662301701</v>
      </c>
      <c r="F92" s="26">
        <f t="shared" si="14"/>
        <v>30990.149308048552</v>
      </c>
      <c r="G92" s="26">
        <f t="shared" si="15"/>
        <v>3844.2596003531507</v>
      </c>
      <c r="H92" s="30">
        <f t="shared" si="10"/>
        <v>276.88517850630939</v>
      </c>
      <c r="I92" s="26">
        <f>SUM(H92:$H$109)</f>
        <v>1963.1718114515854</v>
      </c>
      <c r="J92" s="26">
        <f>SUM(I92:$I$109)</f>
        <v>10122.375605652409</v>
      </c>
      <c r="K92" s="26">
        <f t="shared" si="11"/>
        <v>2299.0472373346429</v>
      </c>
      <c r="L92" s="26">
        <f>SUM(K92:$K$109)</f>
        <v>11531.72295531831</v>
      </c>
      <c r="M92" s="26">
        <f>SUM(L92:$L$109)</f>
        <v>48387.592338529277</v>
      </c>
    </row>
    <row r="93" spans="1:13" x14ac:dyDescent="0.25">
      <c r="A93" s="15">
        <v>89</v>
      </c>
      <c r="B93" s="24">
        <f t="shared" si="12"/>
        <v>0.86272474626776496</v>
      </c>
      <c r="C93" s="16">
        <f t="shared" si="13"/>
        <v>0.13727525373223504</v>
      </c>
      <c r="D93" s="27">
        <f>Males!D93</f>
        <v>18778.308636113201</v>
      </c>
      <c r="E93" s="27">
        <f>Females!D93</f>
        <v>35513.470779277603</v>
      </c>
      <c r="F93" s="26">
        <f t="shared" si="14"/>
        <v>27145.889707695402</v>
      </c>
      <c r="G93" s="26">
        <f t="shared" si="15"/>
        <v>3726.4588974111539</v>
      </c>
      <c r="H93" s="30">
        <f t="shared" si="10"/>
        <v>260.58301934144009</v>
      </c>
      <c r="I93" s="26">
        <f>SUM(H93:$H$109)</f>
        <v>1686.2866329452761</v>
      </c>
      <c r="J93" s="26">
        <f>SUM(I93:$I$109)</f>
        <v>8159.2037942008237</v>
      </c>
      <c r="K93" s="26">
        <f t="shared" si="11"/>
        <v>1955.1995179350913</v>
      </c>
      <c r="L93" s="26">
        <f>SUM(K93:$K$109)</f>
        <v>9232.6757179836677</v>
      </c>
      <c r="M93" s="26">
        <f>SUM(L93:$L$109)</f>
        <v>36855.869383210971</v>
      </c>
    </row>
    <row r="94" spans="1:13" x14ac:dyDescent="0.25">
      <c r="A94" s="15">
        <v>90</v>
      </c>
      <c r="B94" s="24">
        <f t="shared" si="12"/>
        <v>0.84876717238227317</v>
      </c>
      <c r="C94" s="16">
        <f t="shared" si="13"/>
        <v>0.15123282761772688</v>
      </c>
      <c r="D94" s="27">
        <f>Males!D94</f>
        <v>15774.4997469966</v>
      </c>
      <c r="E94" s="27">
        <f>Females!D94</f>
        <v>31064.361873571899</v>
      </c>
      <c r="F94" s="26">
        <f t="shared" si="14"/>
        <v>23419.430810284248</v>
      </c>
      <c r="G94" s="26">
        <f t="shared" si="15"/>
        <v>3541.7867426369994</v>
      </c>
      <c r="H94" s="30">
        <f t="shared" si="10"/>
        <v>240.45563540828022</v>
      </c>
      <c r="I94" s="26">
        <f>SUM(H94:$H$109)</f>
        <v>1425.7036136038362</v>
      </c>
      <c r="J94" s="26">
        <f>SUM(I94:$I$109)</f>
        <v>6472.9171612555483</v>
      </c>
      <c r="K94" s="26">
        <f t="shared" si="11"/>
        <v>1637.6689398188428</v>
      </c>
      <c r="L94" s="26">
        <f>SUM(K94:$K$109)</f>
        <v>7277.4762000485744</v>
      </c>
      <c r="M94" s="26">
        <f>SUM(L94:$L$109)</f>
        <v>27623.193665227307</v>
      </c>
    </row>
    <row r="95" spans="1:13" x14ac:dyDescent="0.25">
      <c r="A95" s="15">
        <v>91</v>
      </c>
      <c r="B95" s="24">
        <f t="shared" si="12"/>
        <v>0.83310802857507571</v>
      </c>
      <c r="C95" s="16">
        <f t="shared" si="13"/>
        <v>0.16689197142492426</v>
      </c>
      <c r="D95" s="27">
        <f>Males!D95</f>
        <v>13011.2744085959</v>
      </c>
      <c r="E95" s="27">
        <f>Females!D95</f>
        <v>26744.013726698598</v>
      </c>
      <c r="F95" s="26">
        <f t="shared" si="14"/>
        <v>19877.644067647248</v>
      </c>
      <c r="G95" s="26">
        <f t="shared" si="15"/>
        <v>3317.4192057325999</v>
      </c>
      <c r="H95" s="30">
        <f t="shared" si="10"/>
        <v>218.6631910860647</v>
      </c>
      <c r="I95" s="26">
        <f>SUM(H95:$H$109)</f>
        <v>1185.247978195556</v>
      </c>
      <c r="J95" s="26">
        <f>SUM(I95:$I$109)</f>
        <v>5047.2135476517115</v>
      </c>
      <c r="K95" s="26">
        <f t="shared" si="11"/>
        <v>1349.5142090760332</v>
      </c>
      <c r="L95" s="26">
        <f>SUM(K95:$K$109)</f>
        <v>5639.8072602297316</v>
      </c>
      <c r="M95" s="26">
        <f>SUM(L95:$L$109)</f>
        <v>20345.717465178732</v>
      </c>
    </row>
    <row r="96" spans="1:13" x14ac:dyDescent="0.25">
      <c r="A96" s="15">
        <v>92</v>
      </c>
      <c r="B96" s="24">
        <f t="shared" si="12"/>
        <v>0.8162978554475121</v>
      </c>
      <c r="C96" s="16">
        <f t="shared" si="13"/>
        <v>0.18370214455248796</v>
      </c>
      <c r="D96" s="27">
        <f>Males!D96</f>
        <v>10521.276280661399</v>
      </c>
      <c r="E96" s="27">
        <f>Females!D96</f>
        <v>22599.1734431679</v>
      </c>
      <c r="F96" s="26">
        <f t="shared" si="14"/>
        <v>16560.224861914648</v>
      </c>
      <c r="G96" s="26">
        <f t="shared" si="15"/>
        <v>3042.1488214051496</v>
      </c>
      <c r="H96" s="30">
        <f t="shared" si="10"/>
        <v>194.67875413328812</v>
      </c>
      <c r="I96" s="26">
        <f>SUM(H96:$H$109)</f>
        <v>966.58478710949123</v>
      </c>
      <c r="J96" s="26">
        <f>SUM(I96:$I$109)</f>
        <v>3861.9655694561561</v>
      </c>
      <c r="K96" s="26">
        <f t="shared" si="11"/>
        <v>1091.5447788906667</v>
      </c>
      <c r="L96" s="26">
        <f>SUM(K96:$K$109)</f>
        <v>4290.2930511536988</v>
      </c>
      <c r="M96" s="26">
        <f>SUM(L96:$L$109)</f>
        <v>14705.910204949001</v>
      </c>
    </row>
    <row r="97" spans="1:13" x14ac:dyDescent="0.25">
      <c r="A97" s="15">
        <v>93</v>
      </c>
      <c r="B97" s="24">
        <f t="shared" si="12"/>
        <v>0.79836825457637628</v>
      </c>
      <c r="C97" s="16">
        <f t="shared" si="13"/>
        <v>0.20163174542362375</v>
      </c>
      <c r="D97" s="27">
        <f>Males!D97</f>
        <v>8327.3211600492996</v>
      </c>
      <c r="E97" s="27">
        <f>Females!D97</f>
        <v>18708.8309209697</v>
      </c>
      <c r="F97" s="26">
        <f t="shared" si="14"/>
        <v>13518.076040509499</v>
      </c>
      <c r="G97" s="26">
        <f t="shared" si="15"/>
        <v>2725.673266817199</v>
      </c>
      <c r="H97" s="30">
        <f t="shared" si="10"/>
        <v>169.34589449825003</v>
      </c>
      <c r="I97" s="26">
        <f>SUM(H97:$H$109)</f>
        <v>771.90603297620294</v>
      </c>
      <c r="J97" s="26">
        <f>SUM(I97:$I$109)</f>
        <v>2895.3807823466645</v>
      </c>
      <c r="K97" s="26">
        <f t="shared" si="11"/>
        <v>865.07345838192225</v>
      </c>
      <c r="L97" s="26">
        <f>SUM(K97:$K$109)</f>
        <v>3198.748272263032</v>
      </c>
      <c r="M97" s="26">
        <f>SUM(L97:$L$109)</f>
        <v>10415.617153795301</v>
      </c>
    </row>
    <row r="98" spans="1:13" x14ac:dyDescent="0.25">
      <c r="A98" s="15">
        <v>94</v>
      </c>
      <c r="B98" s="24">
        <f t="shared" si="12"/>
        <v>0.77937753137377164</v>
      </c>
      <c r="C98" s="16">
        <f t="shared" si="13"/>
        <v>0.22062246862622836</v>
      </c>
      <c r="D98" s="27">
        <f>Males!D98</f>
        <v>6440.6249520236997</v>
      </c>
      <c r="E98" s="27">
        <f>Females!D98</f>
        <v>15144.1805953609</v>
      </c>
      <c r="F98" s="26">
        <f t="shared" si="14"/>
        <v>10792.4027736923</v>
      </c>
      <c r="G98" s="26">
        <f t="shared" si="15"/>
        <v>2381.0465423405494</v>
      </c>
      <c r="H98" s="30">
        <f t="shared" si="10"/>
        <v>143.62549472754279</v>
      </c>
      <c r="I98" s="26">
        <f>SUM(H98:$H$109)</f>
        <v>602.56013847795305</v>
      </c>
      <c r="J98" s="26">
        <f>SUM(I98:$I$109)</f>
        <v>2123.4747493704617</v>
      </c>
      <c r="K98" s="26">
        <f t="shared" si="11"/>
        <v>670.53124956186866</v>
      </c>
      <c r="L98" s="26">
        <f>SUM(K98:$K$109)</f>
        <v>2333.6748138811099</v>
      </c>
      <c r="M98" s="26">
        <f>SUM(L98:$L$109)</f>
        <v>7216.8688815322712</v>
      </c>
    </row>
    <row r="99" spans="1:13" x14ac:dyDescent="0.25">
      <c r="A99" s="15">
        <v>95</v>
      </c>
      <c r="B99" s="24">
        <f t="shared" si="12"/>
        <v>0.75941265905743394</v>
      </c>
      <c r="C99" s="16">
        <f t="shared" si="13"/>
        <v>0.24058734094256609</v>
      </c>
      <c r="D99" s="27">
        <f>Males!D99</f>
        <v>4860.0182146852003</v>
      </c>
      <c r="E99" s="27">
        <f>Females!D99</f>
        <v>11962.694248018301</v>
      </c>
      <c r="F99" s="26">
        <f t="shared" si="14"/>
        <v>8411.3562313517505</v>
      </c>
      <c r="G99" s="26">
        <f t="shared" si="15"/>
        <v>2023.6658294216013</v>
      </c>
      <c r="H99" s="30">
        <f t="shared" si="10"/>
        <v>118.51279122149523</v>
      </c>
      <c r="I99" s="26">
        <f>SUM(H99:$H$109)</f>
        <v>458.93464375040998</v>
      </c>
      <c r="J99" s="26">
        <f>SUM(I99:$I$109)</f>
        <v>1520.9146108925088</v>
      </c>
      <c r="K99" s="26">
        <f t="shared" si="11"/>
        <v>507.37571843932</v>
      </c>
      <c r="L99" s="26">
        <f>SUM(K99:$K$109)</f>
        <v>1663.1435643192415</v>
      </c>
      <c r="M99" s="26">
        <f>SUM(L99:$L$109)</f>
        <v>4883.1940676511613</v>
      </c>
    </row>
    <row r="100" spans="1:13" x14ac:dyDescent="0.25">
      <c r="A100" s="15">
        <v>96</v>
      </c>
      <c r="B100" s="24">
        <f t="shared" si="12"/>
        <v>0.73858995612770484</v>
      </c>
      <c r="C100" s="16">
        <f t="shared" si="13"/>
        <v>0.26141004387229516</v>
      </c>
      <c r="D100" s="27">
        <f>Males!D100</f>
        <v>3572.332654371</v>
      </c>
      <c r="E100" s="27">
        <f>Females!D100</f>
        <v>9203.0481494892992</v>
      </c>
      <c r="F100" s="26">
        <f t="shared" si="14"/>
        <v>6387.6904019301492</v>
      </c>
      <c r="G100" s="26">
        <f t="shared" si="15"/>
        <v>1669.8064282111991</v>
      </c>
      <c r="H100" s="30">
        <f t="shared" ref="H100:H109" si="16">G100*$P$3^(A100+1)</f>
        <v>94.94133457040391</v>
      </c>
      <c r="I100" s="26">
        <f>SUM(H100:$H$109)</f>
        <v>340.42185252891477</v>
      </c>
      <c r="J100" s="26">
        <f>SUM(I100:$I$109)</f>
        <v>1061.9799671420985</v>
      </c>
      <c r="K100" s="26">
        <f t="shared" ref="K100:K109" si="17">F100*$P$3^A100</f>
        <v>374.08499367104844</v>
      </c>
      <c r="L100" s="26">
        <f>SUM(K100:$K$109)</f>
        <v>1155.7678458799214</v>
      </c>
      <c r="M100" s="26">
        <f>SUM(L100:$L$109)</f>
        <v>3220.05050333192</v>
      </c>
    </row>
    <row r="101" spans="1:13" x14ac:dyDescent="0.25">
      <c r="A101" s="15">
        <v>97</v>
      </c>
      <c r="B101" s="24">
        <f t="shared" si="12"/>
        <v>0.71705415401518691</v>
      </c>
      <c r="C101" s="16">
        <f t="shared" si="13"/>
        <v>0.28294584598481309</v>
      </c>
      <c r="D101" s="27">
        <f>Males!D101</f>
        <v>2553.9663099590998</v>
      </c>
      <c r="E101" s="27">
        <f>Females!D101</f>
        <v>6881.8016374788003</v>
      </c>
      <c r="F101" s="26">
        <f t="shared" si="14"/>
        <v>4717.8839737189501</v>
      </c>
      <c r="G101" s="26">
        <f t="shared" si="15"/>
        <v>1334.9056722021</v>
      </c>
      <c r="H101" s="30">
        <f t="shared" si="16"/>
        <v>73.688982079988335</v>
      </c>
      <c r="I101" s="26">
        <f>SUM(H101:$H$109)</f>
        <v>245.48051795851089</v>
      </c>
      <c r="J101" s="26">
        <f>SUM(I101:$I$109)</f>
        <v>721.55811461318365</v>
      </c>
      <c r="K101" s="26">
        <f t="shared" si="17"/>
        <v>268.2479796733324</v>
      </c>
      <c r="L101" s="26">
        <f>SUM(K101:$K$109)</f>
        <v>781.68285220887287</v>
      </c>
      <c r="M101" s="26">
        <f>SUM(L101:$L$109)</f>
        <v>2064.2826574519981</v>
      </c>
    </row>
    <row r="102" spans="1:13" x14ac:dyDescent="0.25">
      <c r="A102" s="15">
        <v>98</v>
      </c>
      <c r="B102" s="24">
        <f t="shared" si="12"/>
        <v>0.69497564623804309</v>
      </c>
      <c r="C102" s="16">
        <f t="shared" si="13"/>
        <v>0.30502435376195697</v>
      </c>
      <c r="D102" s="27">
        <f>Males!D102</f>
        <v>1773.4318547082</v>
      </c>
      <c r="E102" s="27">
        <f>Females!D102</f>
        <v>4992.5247483254998</v>
      </c>
      <c r="F102" s="26">
        <f t="shared" si="14"/>
        <v>3382.97830151685</v>
      </c>
      <c r="G102" s="26">
        <f t="shared" si="15"/>
        <v>1031.8907702109</v>
      </c>
      <c r="H102" s="30">
        <f t="shared" si="16"/>
        <v>55.302973404971425</v>
      </c>
      <c r="I102" s="26">
        <f>SUM(H102:$H$109)</f>
        <v>171.79153587852255</v>
      </c>
      <c r="J102" s="26">
        <f>SUM(I102:$I$109)</f>
        <v>476.07759665467273</v>
      </c>
      <c r="K102" s="26">
        <f t="shared" si="17"/>
        <v>186.74594964169361</v>
      </c>
      <c r="L102" s="26">
        <f>SUM(K102:$K$109)</f>
        <v>513.43487253554042</v>
      </c>
      <c r="M102" s="26">
        <f>SUM(L102:$L$109)</f>
        <v>1282.5998052431253</v>
      </c>
    </row>
    <row r="103" spans="1:13" x14ac:dyDescent="0.25">
      <c r="A103" s="15">
        <v>99</v>
      </c>
      <c r="B103" s="24">
        <f t="shared" si="12"/>
        <v>0.67254588470918752</v>
      </c>
      <c r="C103" s="16">
        <f t="shared" si="13"/>
        <v>0.32745411529081242</v>
      </c>
      <c r="D103" s="27">
        <f>Males!D103</f>
        <v>1194.5158844145999</v>
      </c>
      <c r="E103" s="27">
        <f>Females!D103</f>
        <v>3507.6591781973002</v>
      </c>
      <c r="F103" s="26">
        <f t="shared" si="14"/>
        <v>2351.0875313059501</v>
      </c>
      <c r="G103" s="26">
        <f t="shared" si="15"/>
        <v>769.87328753505017</v>
      </c>
      <c r="H103" s="30">
        <f t="shared" si="16"/>
        <v>40.058693475265216</v>
      </c>
      <c r="I103" s="26">
        <f>SUM(H103:$H$109)</f>
        <v>116.48856247355113</v>
      </c>
      <c r="J103" s="26">
        <f>SUM(I103:$I$109)</f>
        <v>304.28606077615018</v>
      </c>
      <c r="K103" s="26">
        <f t="shared" si="17"/>
        <v>126.00377381997387</v>
      </c>
      <c r="L103" s="26">
        <f>SUM(K103:$K$109)</f>
        <v>326.68892289384678</v>
      </c>
      <c r="M103" s="26">
        <f>SUM(L103:$L$109)</f>
        <v>769.16493270758497</v>
      </c>
    </row>
    <row r="104" spans="1:13" x14ac:dyDescent="0.25">
      <c r="A104" s="15">
        <v>100</v>
      </c>
      <c r="B104" s="24">
        <f t="shared" si="12"/>
        <v>0.64997110258302127</v>
      </c>
      <c r="C104" s="16">
        <f t="shared" si="13"/>
        <v>0.35002889741697873</v>
      </c>
      <c r="D104" s="27">
        <f>Males!D104</f>
        <v>779.57498697799997</v>
      </c>
      <c r="E104" s="27">
        <f>Females!D104</f>
        <v>2382.8535005638</v>
      </c>
      <c r="F104" s="26">
        <f t="shared" si="14"/>
        <v>1581.2142437708999</v>
      </c>
      <c r="G104" s="26">
        <f t="shared" si="15"/>
        <v>553.47067832714993</v>
      </c>
      <c r="H104" s="30">
        <f t="shared" si="16"/>
        <v>27.959855502119577</v>
      </c>
      <c r="I104" s="26">
        <f>SUM(H104:$H$109)</f>
        <v>76.429868998285912</v>
      </c>
      <c r="J104" s="26">
        <f>SUM(I104:$I$109)</f>
        <v>187.79749830259902</v>
      </c>
      <c r="K104" s="26">
        <f t="shared" si="17"/>
        <v>82.275067515000657</v>
      </c>
      <c r="L104" s="26">
        <f>SUM(K104:$K$109)</f>
        <v>200.68514907387294</v>
      </c>
      <c r="M104" s="26">
        <f>SUM(L104:$L$109)</f>
        <v>442.47600981373813</v>
      </c>
    </row>
    <row r="105" spans="1:13" x14ac:dyDescent="0.25">
      <c r="A105" s="15">
        <v>101</v>
      </c>
      <c r="B105" s="24">
        <f t="shared" si="12"/>
        <v>0.62746476177660382</v>
      </c>
      <c r="C105" s="16">
        <f t="shared" si="13"/>
        <v>0.37253523822339618</v>
      </c>
      <c r="D105" s="27">
        <f>Males!D105</f>
        <v>492.49700215780001</v>
      </c>
      <c r="E105" s="27">
        <f>Females!D105</f>
        <v>1562.9901287297</v>
      </c>
      <c r="F105" s="26">
        <f t="shared" si="14"/>
        <v>1027.74356544375</v>
      </c>
      <c r="G105" s="26">
        <f t="shared" si="15"/>
        <v>382.87069398514996</v>
      </c>
      <c r="H105" s="30">
        <f t="shared" si="16"/>
        <v>18.778253844346978</v>
      </c>
      <c r="I105" s="26">
        <f>SUM(H105:$H$109)</f>
        <v>48.470013496166338</v>
      </c>
      <c r="J105" s="26">
        <f>SUM(I105:$I$109)</f>
        <v>111.36762930431311</v>
      </c>
      <c r="K105" s="26">
        <f t="shared" si="17"/>
        <v>51.918850823123783</v>
      </c>
      <c r="L105" s="26">
        <f>SUM(K105:$K$109)</f>
        <v>118.41008155887232</v>
      </c>
      <c r="M105" s="26">
        <f>SUM(L105:$L$109)</f>
        <v>241.79086073986522</v>
      </c>
    </row>
    <row r="106" spans="1:13" x14ac:dyDescent="0.25">
      <c r="A106" s="15">
        <v>102</v>
      </c>
      <c r="B106" s="24">
        <f t="shared" si="12"/>
        <v>0.60523930528252479</v>
      </c>
      <c r="C106" s="16">
        <f t="shared" si="13"/>
        <v>0.39476069471747516</v>
      </c>
      <c r="D106" s="27">
        <f>Males!D106</f>
        <v>300.96199491850001</v>
      </c>
      <c r="E106" s="27">
        <f>Females!D106</f>
        <v>988.78374799870005</v>
      </c>
      <c r="F106" s="26">
        <f t="shared" si="14"/>
        <v>644.8728714586</v>
      </c>
      <c r="G106" s="26">
        <f t="shared" si="15"/>
        <v>254.57046274145</v>
      </c>
      <c r="H106" s="30">
        <f t="shared" si="16"/>
        <v>12.121988491562377</v>
      </c>
      <c r="I106" s="26">
        <f>SUM(H106:$H$109)</f>
        <v>29.691759651819353</v>
      </c>
      <c r="J106" s="26">
        <f>SUM(I106:$I$109)</f>
        <v>62.897615808146789</v>
      </c>
      <c r="K106" s="26">
        <f t="shared" si="17"/>
        <v>31.628397440239215</v>
      </c>
      <c r="L106" s="26">
        <f>SUM(K106:$K$109)</f>
        <v>66.49123073574853</v>
      </c>
      <c r="M106" s="26">
        <f>SUM(L106:$L$109)</f>
        <v>123.3807791809929</v>
      </c>
    </row>
    <row r="107" spans="1:13" x14ac:dyDescent="0.25">
      <c r="A107" s="15">
        <v>103</v>
      </c>
      <c r="B107" s="24">
        <f t="shared" si="12"/>
        <v>0.58349790132307999</v>
      </c>
      <c r="C107" s="16">
        <f t="shared" si="13"/>
        <v>0.41650209867692001</v>
      </c>
      <c r="D107" s="27">
        <f>Males!D107</f>
        <v>177.81353547379999</v>
      </c>
      <c r="E107" s="27">
        <f>Females!D107</f>
        <v>602.79128196049999</v>
      </c>
      <c r="F107" s="26">
        <f t="shared" si="14"/>
        <v>390.30240871715</v>
      </c>
      <c r="G107" s="26">
        <f t="shared" si="15"/>
        <v>162.56177234934998</v>
      </c>
      <c r="H107" s="30">
        <f t="shared" si="16"/>
        <v>7.5153127112526734</v>
      </c>
      <c r="I107" s="26">
        <f>SUM(H107:$H$109)</f>
        <v>17.56977116025698</v>
      </c>
      <c r="J107" s="26">
        <f>SUM(I107:$I$109)</f>
        <v>33.205856156327442</v>
      </c>
      <c r="K107" s="26">
        <f t="shared" si="17"/>
        <v>18.585193489252401</v>
      </c>
      <c r="L107" s="26">
        <f>SUM(K107:$K$109)</f>
        <v>34.862833295509319</v>
      </c>
      <c r="M107" s="26">
        <f>SUM(L107:$L$109)</f>
        <v>56.889548445244372</v>
      </c>
    </row>
    <row r="108" spans="1:13" x14ac:dyDescent="0.25">
      <c r="A108" s="15">
        <v>104</v>
      </c>
      <c r="B108" s="24">
        <f t="shared" si="12"/>
        <v>0.56242687450095363</v>
      </c>
      <c r="C108" s="16">
        <f t="shared" si="13"/>
        <v>0.43757312549904637</v>
      </c>
      <c r="D108" s="27">
        <f>Males!D108</f>
        <v>101.5434537679</v>
      </c>
      <c r="E108" s="27">
        <f>Females!D108</f>
        <v>353.93781896770003</v>
      </c>
      <c r="F108" s="26">
        <f t="shared" si="14"/>
        <v>227.74063636780002</v>
      </c>
      <c r="G108" s="26">
        <f t="shared" si="15"/>
        <v>99.653182058600038</v>
      </c>
      <c r="H108" s="30">
        <f t="shared" si="16"/>
        <v>4.4728319019381546</v>
      </c>
      <c r="I108" s="26">
        <f>SUM(H108:$H$109)</f>
        <v>10.054458449004308</v>
      </c>
      <c r="J108" s="26">
        <f>SUM(I108:$I$109)</f>
        <v>15.63608499607046</v>
      </c>
      <c r="K108" s="26">
        <f t="shared" si="17"/>
        <v>10.52856446277878</v>
      </c>
      <c r="L108" s="26">
        <f>SUM(K108:$K$109)</f>
        <v>16.277639806256918</v>
      </c>
      <c r="M108" s="26">
        <f>SUM(L108:$L$109)</f>
        <v>22.026715149735054</v>
      </c>
    </row>
    <row r="109" spans="1:13" x14ac:dyDescent="0.25">
      <c r="A109" s="15">
        <v>105</v>
      </c>
      <c r="B109" s="24">
        <f t="shared" si="12"/>
        <v>0</v>
      </c>
      <c r="C109" s="16">
        <f t="shared" si="13"/>
        <v>1</v>
      </c>
      <c r="D109" s="27">
        <f>Males!D109</f>
        <v>56.049421467499997</v>
      </c>
      <c r="E109" s="27">
        <f>Females!D109</f>
        <v>200.1254871509</v>
      </c>
      <c r="F109" s="26">
        <f t="shared" si="14"/>
        <v>128.08745430919998</v>
      </c>
      <c r="G109" s="26">
        <f t="shared" si="15"/>
        <v>128.08745430919998</v>
      </c>
      <c r="H109" s="30">
        <f t="shared" si="16"/>
        <v>5.5816265470661524</v>
      </c>
      <c r="I109" s="26">
        <f>SUM(H109:$H$109)</f>
        <v>5.5816265470661524</v>
      </c>
      <c r="J109" s="26">
        <f>SUM(I109:$I$109)</f>
        <v>5.5816265470661524</v>
      </c>
      <c r="K109" s="26">
        <f t="shared" si="17"/>
        <v>5.7490753434781379</v>
      </c>
      <c r="L109" s="26">
        <f>SUM(K109:$K$109)</f>
        <v>5.7490753434781379</v>
      </c>
      <c r="M109" s="26">
        <f>SUM(L109:$L$109)</f>
        <v>5.7490753434781379</v>
      </c>
    </row>
    <row r="110" spans="1:13" ht="15" x14ac:dyDescent="0.25">
      <c r="A110" s="19"/>
    </row>
    <row r="111" spans="1:13" ht="15" x14ac:dyDescent="0.25">
      <c r="A111" s="19"/>
    </row>
  </sheetData>
  <mergeCells count="1">
    <mergeCell ref="A2:M2"/>
  </mergeCells>
  <pageMargins left="0.78740157480314965" right="0.78740157480314965" top="0.78740157480314965" bottom="0.98425196850393704" header="0.35433070866141736" footer="0.47244094488188981"/>
  <pageSetup paperSize="9" scale="62" fitToHeight="0" orientation="portrait" r:id="rId1"/>
  <headerFooter alignWithMargins="0">
    <oddHeader xml:space="preserve">&amp;L&amp;8
</oddHeader>
    <oddFooter xml:space="preserve">&amp;R
</oddFooter>
    <evenHeader>&amp;L&amp;8Úmrtnostní tabulky za ČR, regiony soudržnosti a kraje
&amp;"Arial,Kurzíva"Life Tables for the Czech Republic, Cohesion Regions and Regions</evenHeader>
    <evenFooter>&amp;L&amp;G</evenFooter>
  </headerFooter>
  <rowBreaks count="1" manualBreakCount="1">
    <brk id="56" max="16383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668DE-2CA7-4CEA-9F54-9C962E9C640F}">
  <dimension ref="A1:J362"/>
  <sheetViews>
    <sheetView workbookViewId="0">
      <selection activeCell="J3" sqref="J3"/>
    </sheetView>
  </sheetViews>
  <sheetFormatPr defaultRowHeight="13.2" x14ac:dyDescent="0.25"/>
  <cols>
    <col min="8" max="8" width="12.21875" customWidth="1"/>
  </cols>
  <sheetData>
    <row r="1" spans="1:10" x14ac:dyDescent="0.25">
      <c r="A1" t="s">
        <v>27</v>
      </c>
      <c r="B1">
        <v>54000</v>
      </c>
    </row>
    <row r="2" spans="1:10" x14ac:dyDescent="0.25">
      <c r="A2" t="s">
        <v>26</v>
      </c>
      <c r="B2">
        <v>30</v>
      </c>
      <c r="D2" t="s">
        <v>31</v>
      </c>
      <c r="E2" t="s">
        <v>32</v>
      </c>
      <c r="F2" t="s">
        <v>36</v>
      </c>
      <c r="G2" t="s">
        <v>33</v>
      </c>
      <c r="H2" t="s">
        <v>34</v>
      </c>
      <c r="I2" t="s">
        <v>35</v>
      </c>
    </row>
    <row r="3" spans="1:10" x14ac:dyDescent="0.25">
      <c r="A3" t="s">
        <v>28</v>
      </c>
      <c r="B3">
        <v>0.04</v>
      </c>
      <c r="D3">
        <v>1</v>
      </c>
      <c r="E3">
        <v>54000</v>
      </c>
      <c r="F3">
        <f>$B$7</f>
        <v>257.80425955134427</v>
      </c>
      <c r="G3">
        <f>E3*$B$3/12</f>
        <v>180</v>
      </c>
      <c r="H3">
        <f>F3-G3</f>
        <v>77.804259551344273</v>
      </c>
      <c r="I3">
        <f>E3-H3</f>
        <v>53922.195740448653</v>
      </c>
      <c r="J3">
        <f>H3/E3</f>
        <v>1.4408196213211903E-3</v>
      </c>
    </row>
    <row r="4" spans="1:10" x14ac:dyDescent="0.25">
      <c r="A4" s="36" t="s">
        <v>29</v>
      </c>
      <c r="D4">
        <v>2</v>
      </c>
      <c r="E4">
        <f>I3</f>
        <v>53922.195740448653</v>
      </c>
      <c r="F4">
        <f t="shared" ref="F4:F67" si="0">$B$7</f>
        <v>257.80425955134427</v>
      </c>
      <c r="G4">
        <f>E4*$B$3/12</f>
        <v>179.74065246816215</v>
      </c>
      <c r="H4">
        <f t="shared" ref="H4:H32" si="1">F4-G4</f>
        <v>78.06360708318212</v>
      </c>
      <c r="I4">
        <f t="shared" ref="I4:I32" si="2">E4-H4</f>
        <v>53844.132133365471</v>
      </c>
      <c r="J4">
        <f t="shared" ref="J4:J67" si="3">H4/E4</f>
        <v>1.4477082398301573E-3</v>
      </c>
    </row>
    <row r="5" spans="1:10" x14ac:dyDescent="0.25">
      <c r="A5" s="37" t="s">
        <v>7</v>
      </c>
      <c r="B5" s="37">
        <f>(1+B3/12)^12-1</f>
        <v>4.0741542919790819E-2</v>
      </c>
      <c r="D5">
        <v>3</v>
      </c>
      <c r="E5">
        <f t="shared" ref="E5:E32" si="4">I4</f>
        <v>53844.132133365471</v>
      </c>
      <c r="F5">
        <f t="shared" si="0"/>
        <v>257.80425955134427</v>
      </c>
      <c r="G5">
        <f>E5*$B$3/12</f>
        <v>179.48044044455159</v>
      </c>
      <c r="H5">
        <f t="shared" si="1"/>
        <v>78.323819106792683</v>
      </c>
      <c r="I5">
        <f t="shared" si="2"/>
        <v>53765.808314258677</v>
      </c>
      <c r="J5">
        <f t="shared" si="3"/>
        <v>1.4546398280279448E-3</v>
      </c>
    </row>
    <row r="6" spans="1:10" x14ac:dyDescent="0.25">
      <c r="A6" s="37" t="s">
        <v>8</v>
      </c>
      <c r="B6" s="37">
        <f>1/(1+B5)</f>
        <v>0.96085335192300403</v>
      </c>
      <c r="D6">
        <v>4</v>
      </c>
      <c r="E6">
        <f t="shared" si="4"/>
        <v>53765.808314258677</v>
      </c>
      <c r="F6">
        <f t="shared" si="0"/>
        <v>257.80425955134427</v>
      </c>
      <c r="G6">
        <f t="shared" ref="G6:G32" si="5">E6*$B$3/12</f>
        <v>179.21936104752891</v>
      </c>
      <c r="H6">
        <f t="shared" si="1"/>
        <v>78.584898503815367</v>
      </c>
      <c r="I6">
        <f t="shared" si="2"/>
        <v>53687.223415754859</v>
      </c>
      <c r="J6">
        <f t="shared" si="3"/>
        <v>1.4616147504839926E-3</v>
      </c>
    </row>
    <row r="7" spans="1:10" x14ac:dyDescent="0.25">
      <c r="A7" s="37" t="s">
        <v>30</v>
      </c>
      <c r="B7" s="37">
        <f>(B1*B3)/(12*(1-B6^B2))</f>
        <v>257.80425955134427</v>
      </c>
      <c r="D7">
        <v>5</v>
      </c>
      <c r="E7">
        <f t="shared" si="4"/>
        <v>53687.223415754859</v>
      </c>
      <c r="F7">
        <f t="shared" si="0"/>
        <v>257.80425955134427</v>
      </c>
      <c r="G7">
        <f>E7*$B$3/12</f>
        <v>178.95741138584955</v>
      </c>
      <c r="H7">
        <f t="shared" si="1"/>
        <v>78.84684816549472</v>
      </c>
      <c r="I7">
        <f t="shared" si="2"/>
        <v>53608.376567589366</v>
      </c>
      <c r="J7">
        <f t="shared" si="3"/>
        <v>1.4686333758574784E-3</v>
      </c>
    </row>
    <row r="8" spans="1:10" x14ac:dyDescent="0.25">
      <c r="D8">
        <v>6</v>
      </c>
      <c r="E8">
        <f t="shared" si="4"/>
        <v>53608.376567589366</v>
      </c>
      <c r="F8">
        <f t="shared" si="0"/>
        <v>257.80425955134427</v>
      </c>
      <c r="G8">
        <f t="shared" si="5"/>
        <v>178.69458855863124</v>
      </c>
      <c r="H8">
        <f t="shared" si="1"/>
        <v>79.109670992713035</v>
      </c>
      <c r="I8">
        <f t="shared" si="2"/>
        <v>53529.266896596651</v>
      </c>
      <c r="J8">
        <f t="shared" si="3"/>
        <v>1.4756960769549078E-3</v>
      </c>
    </row>
    <row r="9" spans="1:10" x14ac:dyDescent="0.25">
      <c r="D9">
        <v>7</v>
      </c>
      <c r="E9">
        <f t="shared" si="4"/>
        <v>53529.266896596651</v>
      </c>
      <c r="F9">
        <f t="shared" si="0"/>
        <v>257.80425955134427</v>
      </c>
      <c r="G9">
        <f t="shared" si="5"/>
        <v>178.43088965532218</v>
      </c>
      <c r="H9">
        <f t="shared" si="1"/>
        <v>79.373369896022098</v>
      </c>
      <c r="I9">
        <f t="shared" si="2"/>
        <v>53449.893526700631</v>
      </c>
      <c r="J9">
        <f t="shared" si="3"/>
        <v>1.4828032307886623E-3</v>
      </c>
    </row>
    <row r="10" spans="1:10" x14ac:dyDescent="0.25">
      <c r="D10">
        <v>8</v>
      </c>
      <c r="E10">
        <f t="shared" si="4"/>
        <v>53449.893526700631</v>
      </c>
      <c r="F10">
        <f t="shared" si="0"/>
        <v>257.80425955134427</v>
      </c>
      <c r="G10">
        <f t="shared" si="5"/>
        <v>178.16631175566877</v>
      </c>
      <c r="H10">
        <f t="shared" si="1"/>
        <v>79.637947795675501</v>
      </c>
      <c r="I10">
        <f t="shared" si="2"/>
        <v>53370.255578904958</v>
      </c>
      <c r="J10">
        <f t="shared" si="3"/>
        <v>1.489955218636549E-3</v>
      </c>
    </row>
    <row r="11" spans="1:10" x14ac:dyDescent="0.25">
      <c r="D11">
        <v>9</v>
      </c>
      <c r="E11">
        <f t="shared" si="4"/>
        <v>53370.255578904958</v>
      </c>
      <c r="F11">
        <f t="shared" si="0"/>
        <v>257.80425955134427</v>
      </c>
      <c r="G11">
        <f t="shared" si="5"/>
        <v>177.9008519296832</v>
      </c>
      <c r="H11">
        <f t="shared" si="1"/>
        <v>79.903407621661074</v>
      </c>
      <c r="I11">
        <f t="shared" si="2"/>
        <v>53290.352171283295</v>
      </c>
      <c r="J11">
        <f t="shared" si="3"/>
        <v>1.4971524261023694E-3</v>
      </c>
    </row>
    <row r="12" spans="1:10" x14ac:dyDescent="0.25">
      <c r="D12">
        <v>10</v>
      </c>
      <c r="E12">
        <f t="shared" si="4"/>
        <v>53290.352171283295</v>
      </c>
      <c r="F12">
        <f t="shared" si="0"/>
        <v>257.80425955134427</v>
      </c>
      <c r="G12">
        <f t="shared" si="5"/>
        <v>177.63450723761096</v>
      </c>
      <c r="H12">
        <f t="shared" si="1"/>
        <v>80.169752313733312</v>
      </c>
      <c r="I12">
        <f t="shared" si="2"/>
        <v>53210.182418969562</v>
      </c>
      <c r="J12">
        <f t="shared" si="3"/>
        <v>1.504395243177518E-3</v>
      </c>
    </row>
    <row r="13" spans="1:10" x14ac:dyDescent="0.25">
      <c r="D13">
        <v>11</v>
      </c>
      <c r="E13">
        <f t="shared" si="4"/>
        <v>53210.182418969562</v>
      </c>
      <c r="F13">
        <f t="shared" si="0"/>
        <v>257.80425955134427</v>
      </c>
      <c r="G13">
        <f t="shared" si="5"/>
        <v>177.36727472989855</v>
      </c>
      <c r="H13">
        <f t="shared" si="1"/>
        <v>80.436984821445719</v>
      </c>
      <c r="I13">
        <f t="shared" si="2"/>
        <v>53129.745434148113</v>
      </c>
      <c r="J13">
        <f t="shared" si="3"/>
        <v>1.5116840643036348E-3</v>
      </c>
    </row>
    <row r="14" spans="1:10" x14ac:dyDescent="0.25">
      <c r="D14">
        <v>12</v>
      </c>
      <c r="E14">
        <f t="shared" si="4"/>
        <v>53129.745434148113</v>
      </c>
      <c r="F14">
        <f t="shared" si="0"/>
        <v>257.80425955134427</v>
      </c>
      <c r="G14">
        <f t="shared" si="5"/>
        <v>177.09915144716038</v>
      </c>
      <c r="H14">
        <f t="shared" si="1"/>
        <v>80.705108104183893</v>
      </c>
      <c r="I14">
        <f t="shared" si="2"/>
        <v>53049.040326043927</v>
      </c>
      <c r="J14">
        <f t="shared" si="3"/>
        <v>1.5190192884363463E-3</v>
      </c>
    </row>
    <row r="15" spans="1:10" x14ac:dyDescent="0.25">
      <c r="D15">
        <v>13</v>
      </c>
      <c r="E15">
        <f t="shared" si="4"/>
        <v>53049.040326043927</v>
      </c>
      <c r="F15">
        <f t="shared" si="0"/>
        <v>257.80425955134427</v>
      </c>
      <c r="G15">
        <f t="shared" si="5"/>
        <v>176.83013442014644</v>
      </c>
      <c r="H15">
        <f t="shared" si="1"/>
        <v>80.974125131197837</v>
      </c>
      <c r="I15">
        <f t="shared" si="2"/>
        <v>52968.066200912726</v>
      </c>
      <c r="J15">
        <f t="shared" si="3"/>
        <v>1.5264013191100905E-3</v>
      </c>
    </row>
    <row r="16" spans="1:10" x14ac:dyDescent="0.25">
      <c r="D16">
        <v>14</v>
      </c>
      <c r="E16">
        <f t="shared" si="4"/>
        <v>52968.066200912726</v>
      </c>
      <c r="F16">
        <f t="shared" si="0"/>
        <v>257.80425955134427</v>
      </c>
      <c r="G16">
        <f t="shared" si="5"/>
        <v>176.56022066970908</v>
      </c>
      <c r="H16">
        <f t="shared" si="1"/>
        <v>81.244038881635191</v>
      </c>
      <c r="I16">
        <f t="shared" si="2"/>
        <v>52886.822162031094</v>
      </c>
      <c r="J16">
        <f t="shared" si="3"/>
        <v>1.5338305645040751E-3</v>
      </c>
    </row>
    <row r="17" spans="4:10" x14ac:dyDescent="0.25">
      <c r="D17">
        <v>15</v>
      </c>
      <c r="E17">
        <f t="shared" si="4"/>
        <v>52886.822162031094</v>
      </c>
      <c r="F17">
        <f t="shared" si="0"/>
        <v>257.80425955134427</v>
      </c>
      <c r="G17">
        <f t="shared" si="5"/>
        <v>176.28940720677031</v>
      </c>
      <c r="H17">
        <f t="shared" si="1"/>
        <v>81.514852344573967</v>
      </c>
      <c r="I17">
        <f t="shared" si="2"/>
        <v>52805.307309686519</v>
      </c>
      <c r="J17">
        <f t="shared" si="3"/>
        <v>1.5413074375093712E-3</v>
      </c>
    </row>
    <row r="18" spans="4:10" x14ac:dyDescent="0.25">
      <c r="D18">
        <v>16</v>
      </c>
      <c r="E18">
        <f t="shared" si="4"/>
        <v>52805.307309686519</v>
      </c>
      <c r="F18">
        <f t="shared" si="0"/>
        <v>257.80425955134427</v>
      </c>
      <c r="G18">
        <f t="shared" si="5"/>
        <v>176.01769103228841</v>
      </c>
      <c r="H18">
        <f t="shared" si="1"/>
        <v>81.786568519055862</v>
      </c>
      <c r="I18">
        <f t="shared" si="2"/>
        <v>52723.520741167464</v>
      </c>
      <c r="J18">
        <f t="shared" si="3"/>
        <v>1.5488323557971808E-3</v>
      </c>
    </row>
    <row r="19" spans="4:10" x14ac:dyDescent="0.25">
      <c r="D19">
        <v>17</v>
      </c>
      <c r="E19">
        <f t="shared" si="4"/>
        <v>52723.520741167464</v>
      </c>
      <c r="F19">
        <f t="shared" si="0"/>
        <v>257.80425955134427</v>
      </c>
      <c r="G19">
        <f t="shared" si="5"/>
        <v>175.74506913722487</v>
      </c>
      <c r="H19">
        <f t="shared" si="1"/>
        <v>82.059190414119399</v>
      </c>
      <c r="I19">
        <f t="shared" si="2"/>
        <v>52641.461550753345</v>
      </c>
      <c r="J19">
        <f t="shared" si="3"/>
        <v>1.5564057418882902E-3</v>
      </c>
    </row>
    <row r="20" spans="4:10" x14ac:dyDescent="0.25">
      <c r="D20">
        <v>18</v>
      </c>
      <c r="E20">
        <f t="shared" si="4"/>
        <v>52641.461550753345</v>
      </c>
      <c r="F20">
        <f t="shared" si="0"/>
        <v>257.80425955134427</v>
      </c>
      <c r="G20">
        <f t="shared" si="5"/>
        <v>175.47153850251115</v>
      </c>
      <c r="H20">
        <f t="shared" si="1"/>
        <v>82.332721048833122</v>
      </c>
      <c r="I20">
        <f t="shared" si="2"/>
        <v>52559.12882970451</v>
      </c>
      <c r="J20">
        <f t="shared" si="3"/>
        <v>1.5640280232237372E-3</v>
      </c>
    </row>
    <row r="21" spans="4:10" x14ac:dyDescent="0.25">
      <c r="D21">
        <v>19</v>
      </c>
      <c r="E21">
        <f t="shared" si="4"/>
        <v>52559.12882970451</v>
      </c>
      <c r="F21">
        <f t="shared" si="0"/>
        <v>257.80425955134427</v>
      </c>
      <c r="G21">
        <f t="shared" si="5"/>
        <v>175.19709609901506</v>
      </c>
      <c r="H21">
        <f t="shared" si="1"/>
        <v>82.607163452329218</v>
      </c>
      <c r="I21">
        <f t="shared" si="2"/>
        <v>52476.521666252178</v>
      </c>
      <c r="J21">
        <f t="shared" si="3"/>
        <v>1.5716996322367247E-3</v>
      </c>
    </row>
    <row r="22" spans="4:10" x14ac:dyDescent="0.25">
      <c r="D22">
        <v>20</v>
      </c>
      <c r="E22">
        <f t="shared" si="4"/>
        <v>52476.521666252178</v>
      </c>
      <c r="F22">
        <f t="shared" si="0"/>
        <v>257.80425955134427</v>
      </c>
      <c r="G22">
        <f t="shared" si="5"/>
        <v>174.92173888750725</v>
      </c>
      <c r="H22">
        <f t="shared" si="1"/>
        <v>82.882520663837028</v>
      </c>
      <c r="I22">
        <f t="shared" si="2"/>
        <v>52393.639145588342</v>
      </c>
      <c r="J22">
        <f t="shared" si="3"/>
        <v>1.5794210064257945E-3</v>
      </c>
    </row>
    <row r="23" spans="4:10" x14ac:dyDescent="0.25">
      <c r="D23">
        <v>21</v>
      </c>
      <c r="E23">
        <f t="shared" si="4"/>
        <v>52393.639145588342</v>
      </c>
      <c r="F23">
        <f t="shared" si="0"/>
        <v>257.80425955134427</v>
      </c>
      <c r="G23">
        <f t="shared" si="5"/>
        <v>174.6454638186278</v>
      </c>
      <c r="H23">
        <f t="shared" si="1"/>
        <v>83.15879573271647</v>
      </c>
      <c r="I23">
        <f t="shared" si="2"/>
        <v>52310.480349855628</v>
      </c>
      <c r="J23">
        <f t="shared" si="3"/>
        <v>1.5871925884292887E-3</v>
      </c>
    </row>
    <row r="24" spans="4:10" x14ac:dyDescent="0.25">
      <c r="D24">
        <v>22</v>
      </c>
      <c r="E24">
        <f t="shared" si="4"/>
        <v>52310.480349855628</v>
      </c>
      <c r="F24">
        <f t="shared" si="0"/>
        <v>257.80425955134427</v>
      </c>
      <c r="G24">
        <f t="shared" si="5"/>
        <v>174.3682678328521</v>
      </c>
      <c r="H24">
        <f t="shared" si="1"/>
        <v>83.435991718492176</v>
      </c>
      <c r="I24">
        <f t="shared" si="2"/>
        <v>52227.044358137136</v>
      </c>
      <c r="J24">
        <f t="shared" si="3"/>
        <v>1.595014826101142E-3</v>
      </c>
    </row>
    <row r="25" spans="4:10" x14ac:dyDescent="0.25">
      <c r="D25">
        <v>23</v>
      </c>
      <c r="E25">
        <f t="shared" si="4"/>
        <v>52227.044358137136</v>
      </c>
      <c r="F25">
        <f t="shared" si="0"/>
        <v>257.80425955134427</v>
      </c>
      <c r="G25">
        <f t="shared" si="5"/>
        <v>174.09014786045714</v>
      </c>
      <c r="H25">
        <f t="shared" si="1"/>
        <v>83.714111690887137</v>
      </c>
      <c r="I25">
        <f t="shared" si="2"/>
        <v>52143.330246446247</v>
      </c>
      <c r="J25">
        <f t="shared" si="3"/>
        <v>1.6028881725880055E-3</v>
      </c>
    </row>
    <row r="26" spans="4:10" x14ac:dyDescent="0.25">
      <c r="D26">
        <v>24</v>
      </c>
      <c r="E26">
        <f t="shared" si="4"/>
        <v>52143.330246446247</v>
      </c>
      <c r="F26">
        <f t="shared" si="0"/>
        <v>257.80425955134427</v>
      </c>
      <c r="G26">
        <f t="shared" si="5"/>
        <v>173.81110082148749</v>
      </c>
      <c r="H26">
        <f t="shared" si="1"/>
        <v>83.993158729856788</v>
      </c>
      <c r="I26">
        <f t="shared" si="2"/>
        <v>52059.337087716391</v>
      </c>
      <c r="J26">
        <f t="shared" si="3"/>
        <v>1.6108130864077525E-3</v>
      </c>
    </row>
    <row r="27" spans="4:10" x14ac:dyDescent="0.25">
      <c r="D27">
        <v>25</v>
      </c>
      <c r="E27">
        <f t="shared" si="4"/>
        <v>52059.337087716391</v>
      </c>
      <c r="F27">
        <f t="shared" si="0"/>
        <v>257.80425955134427</v>
      </c>
      <c r="G27">
        <f t="shared" si="5"/>
        <v>173.53112362572131</v>
      </c>
      <c r="H27">
        <f t="shared" si="1"/>
        <v>84.273135925622967</v>
      </c>
      <c r="I27">
        <f t="shared" si="2"/>
        <v>51975.063951790769</v>
      </c>
      <c r="J27">
        <f t="shared" si="3"/>
        <v>1.6187900315293787E-3</v>
      </c>
    </row>
    <row r="28" spans="4:10" x14ac:dyDescent="0.25">
      <c r="D28">
        <v>26</v>
      </c>
      <c r="E28">
        <f t="shared" si="4"/>
        <v>51975.063951790769</v>
      </c>
      <c r="F28">
        <f t="shared" si="0"/>
        <v>257.80425955134427</v>
      </c>
      <c r="G28">
        <f t="shared" si="5"/>
        <v>173.25021317263591</v>
      </c>
      <c r="H28">
        <f t="shared" si="1"/>
        <v>84.554046378708364</v>
      </c>
      <c r="I28">
        <f t="shared" si="2"/>
        <v>51890.509905412058</v>
      </c>
      <c r="J28">
        <f t="shared" si="3"/>
        <v>1.6268194774543439E-3</v>
      </c>
    </row>
    <row r="29" spans="4:10" x14ac:dyDescent="0.25">
      <c r="D29">
        <v>27</v>
      </c>
      <c r="E29">
        <f t="shared" si="4"/>
        <v>51890.509905412058</v>
      </c>
      <c r="F29">
        <f t="shared" si="0"/>
        <v>257.80425955134427</v>
      </c>
      <c r="G29">
        <f t="shared" si="5"/>
        <v>172.96836635137353</v>
      </c>
      <c r="H29">
        <f t="shared" si="1"/>
        <v>84.835893199970741</v>
      </c>
      <c r="I29">
        <f t="shared" si="2"/>
        <v>51805.67401221209</v>
      </c>
      <c r="J29">
        <f t="shared" si="3"/>
        <v>1.6349018992993661E-3</v>
      </c>
    </row>
    <row r="30" spans="4:10" x14ac:dyDescent="0.25">
      <c r="D30">
        <v>28</v>
      </c>
      <c r="E30">
        <f t="shared" si="4"/>
        <v>51805.67401221209</v>
      </c>
      <c r="F30">
        <f t="shared" si="0"/>
        <v>257.80425955134427</v>
      </c>
      <c r="G30">
        <f t="shared" si="5"/>
        <v>172.68558004070698</v>
      </c>
      <c r="H30">
        <f t="shared" si="1"/>
        <v>85.118679510637293</v>
      </c>
      <c r="I30">
        <f t="shared" si="2"/>
        <v>51720.55533270145</v>
      </c>
      <c r="J30">
        <f t="shared" si="3"/>
        <v>1.643037777880708E-3</v>
      </c>
    </row>
    <row r="31" spans="4:10" x14ac:dyDescent="0.25">
      <c r="D31">
        <v>29</v>
      </c>
      <c r="E31">
        <f t="shared" si="4"/>
        <v>51720.55533270145</v>
      </c>
      <c r="F31">
        <f t="shared" si="0"/>
        <v>257.80425955134427</v>
      </c>
      <c r="G31">
        <f t="shared" si="5"/>
        <v>172.40185110900484</v>
      </c>
      <c r="H31">
        <f t="shared" si="1"/>
        <v>85.402408442339436</v>
      </c>
      <c r="I31">
        <f t="shared" si="2"/>
        <v>51635.152924259113</v>
      </c>
      <c r="J31">
        <f t="shared" si="3"/>
        <v>1.6512275997999947E-3</v>
      </c>
    </row>
    <row r="32" spans="4:10" x14ac:dyDescent="0.25">
      <c r="D32">
        <v>30</v>
      </c>
      <c r="E32">
        <f t="shared" si="4"/>
        <v>51635.152924259113</v>
      </c>
      <c r="F32">
        <f t="shared" si="0"/>
        <v>257.80425955134427</v>
      </c>
      <c r="G32">
        <f t="shared" si="5"/>
        <v>172.11717641419705</v>
      </c>
      <c r="H32">
        <f t="shared" si="1"/>
        <v>85.687083137147226</v>
      </c>
      <c r="I32">
        <f t="shared" si="2"/>
        <v>51549.465841121964</v>
      </c>
      <c r="J32">
        <f t="shared" si="3"/>
        <v>1.6594718575315753E-3</v>
      </c>
    </row>
    <row r="33" spans="4:10" x14ac:dyDescent="0.25">
      <c r="D33">
        <v>31</v>
      </c>
      <c r="E33">
        <f t="shared" ref="E33:E96" si="6">I32</f>
        <v>51549.465841121964</v>
      </c>
      <c r="F33">
        <f t="shared" si="0"/>
        <v>257.80425955134427</v>
      </c>
      <c r="G33">
        <f t="shared" ref="G33:G96" si="7">E33*$B$3/12</f>
        <v>171.8315528037399</v>
      </c>
      <c r="H33">
        <f t="shared" ref="H33:H96" si="8">F33-G33</f>
        <v>85.972706747604377</v>
      </c>
      <c r="I33">
        <f t="shared" ref="I33:I96" si="9">E33-H33</f>
        <v>51463.493134374359</v>
      </c>
      <c r="J33">
        <f t="shared" si="3"/>
        <v>1.6677710495114841E-3</v>
      </c>
    </row>
    <row r="34" spans="4:10" x14ac:dyDescent="0.25">
      <c r="D34">
        <v>32</v>
      </c>
      <c r="E34">
        <f t="shared" si="6"/>
        <v>51463.493134374359</v>
      </c>
      <c r="F34">
        <f t="shared" si="0"/>
        <v>257.80425955134427</v>
      </c>
      <c r="G34">
        <f t="shared" si="7"/>
        <v>171.5449771145812</v>
      </c>
      <c r="H34">
        <f t="shared" si="8"/>
        <v>86.259282436763073</v>
      </c>
      <c r="I34">
        <f t="shared" si="9"/>
        <v>51377.233851937599</v>
      </c>
      <c r="J34">
        <f t="shared" si="3"/>
        <v>1.6761256802280164E-3</v>
      </c>
    </row>
    <row r="35" spans="4:10" x14ac:dyDescent="0.25">
      <c r="D35">
        <v>33</v>
      </c>
      <c r="E35">
        <f t="shared" si="6"/>
        <v>51377.233851937599</v>
      </c>
      <c r="F35">
        <f t="shared" si="0"/>
        <v>257.80425955134427</v>
      </c>
      <c r="G35">
        <f t="shared" si="7"/>
        <v>171.25744617312535</v>
      </c>
      <c r="H35">
        <f t="shared" si="8"/>
        <v>86.546813378218928</v>
      </c>
      <c r="I35">
        <f t="shared" si="9"/>
        <v>51290.687038559379</v>
      </c>
      <c r="J35">
        <f t="shared" si="3"/>
        <v>1.6845362603139635E-3</v>
      </c>
    </row>
    <row r="36" spans="4:10" x14ac:dyDescent="0.25">
      <c r="D36">
        <v>34</v>
      </c>
      <c r="E36">
        <f t="shared" si="6"/>
        <v>51290.687038559379</v>
      </c>
      <c r="F36">
        <f t="shared" si="0"/>
        <v>257.80425955134427</v>
      </c>
      <c r="G36">
        <f t="shared" si="7"/>
        <v>170.96895679519795</v>
      </c>
      <c r="H36">
        <f t="shared" si="8"/>
        <v>86.835302756146319</v>
      </c>
      <c r="I36">
        <f t="shared" si="9"/>
        <v>51203.851735803233</v>
      </c>
      <c r="J36">
        <f t="shared" si="3"/>
        <v>1.6930033066405439E-3</v>
      </c>
    </row>
    <row r="37" spans="4:10" x14ac:dyDescent="0.25">
      <c r="D37">
        <v>35</v>
      </c>
      <c r="E37">
        <f t="shared" si="6"/>
        <v>51203.851735803233</v>
      </c>
      <c r="F37">
        <f t="shared" si="0"/>
        <v>257.80425955134427</v>
      </c>
      <c r="G37">
        <f t="shared" si="7"/>
        <v>170.67950578601076</v>
      </c>
      <c r="H37">
        <f t="shared" si="8"/>
        <v>87.124753765333509</v>
      </c>
      <c r="I37">
        <f t="shared" si="9"/>
        <v>51116.726982037901</v>
      </c>
      <c r="J37">
        <f t="shared" si="3"/>
        <v>1.7015273424130577E-3</v>
      </c>
    </row>
    <row r="38" spans="4:10" x14ac:dyDescent="0.25">
      <c r="D38">
        <v>36</v>
      </c>
      <c r="E38">
        <f t="shared" si="6"/>
        <v>51116.726982037901</v>
      </c>
      <c r="F38">
        <f t="shared" si="0"/>
        <v>257.80425955134427</v>
      </c>
      <c r="G38">
        <f t="shared" si="7"/>
        <v>170.38908994012635</v>
      </c>
      <c r="H38">
        <f t="shared" si="8"/>
        <v>87.41516961121792</v>
      </c>
      <c r="I38">
        <f t="shared" si="9"/>
        <v>51029.311812426684</v>
      </c>
      <c r="J38">
        <f t="shared" si="3"/>
        <v>1.7101088972683064E-3</v>
      </c>
    </row>
    <row r="39" spans="4:10" x14ac:dyDescent="0.25">
      <c r="D39">
        <v>37</v>
      </c>
      <c r="E39">
        <f t="shared" si="6"/>
        <v>51029.311812426684</v>
      </c>
      <c r="F39">
        <f t="shared" si="0"/>
        <v>257.80425955134427</v>
      </c>
      <c r="G39">
        <f t="shared" si="7"/>
        <v>170.0977060414223</v>
      </c>
      <c r="H39">
        <f t="shared" si="8"/>
        <v>87.706553509921974</v>
      </c>
      <c r="I39">
        <f t="shared" si="9"/>
        <v>50941.605258916759</v>
      </c>
      <c r="J39">
        <f t="shared" si="3"/>
        <v>1.7187485073738272E-3</v>
      </c>
    </row>
    <row r="40" spans="4:10" x14ac:dyDescent="0.25">
      <c r="D40">
        <v>38</v>
      </c>
      <c r="E40">
        <f t="shared" si="6"/>
        <v>50941.605258916759</v>
      </c>
      <c r="F40">
        <f t="shared" si="0"/>
        <v>257.80425955134427</v>
      </c>
      <c r="G40">
        <f t="shared" si="7"/>
        <v>169.80535086305585</v>
      </c>
      <c r="H40">
        <f t="shared" si="8"/>
        <v>87.998908688288424</v>
      </c>
      <c r="I40">
        <f t="shared" si="9"/>
        <v>50853.606350228474</v>
      </c>
      <c r="J40">
        <f t="shared" si="3"/>
        <v>1.7274467155289576E-3</v>
      </c>
    </row>
    <row r="41" spans="4:10" x14ac:dyDescent="0.25">
      <c r="D41">
        <v>39</v>
      </c>
      <c r="E41">
        <f t="shared" si="6"/>
        <v>50853.606350228474</v>
      </c>
      <c r="F41">
        <f t="shared" si="0"/>
        <v>257.80425955134427</v>
      </c>
      <c r="G41">
        <f t="shared" si="7"/>
        <v>169.51202116742826</v>
      </c>
      <c r="H41">
        <f t="shared" si="8"/>
        <v>88.292238383916015</v>
      </c>
      <c r="I41">
        <f t="shared" si="9"/>
        <v>50765.314111844556</v>
      </c>
      <c r="J41">
        <f t="shared" si="3"/>
        <v>1.736204071267786E-3</v>
      </c>
    </row>
    <row r="42" spans="4:10" x14ac:dyDescent="0.25">
      <c r="D42">
        <v>40</v>
      </c>
      <c r="E42">
        <f t="shared" si="6"/>
        <v>50765.314111844556</v>
      </c>
      <c r="F42">
        <f t="shared" si="0"/>
        <v>257.80425955134427</v>
      </c>
      <c r="G42">
        <f t="shared" si="7"/>
        <v>169.21771370614854</v>
      </c>
      <c r="H42">
        <f t="shared" si="8"/>
        <v>88.586545845195729</v>
      </c>
      <c r="I42">
        <f t="shared" si="9"/>
        <v>50676.727565999361</v>
      </c>
      <c r="J42">
        <f t="shared" si="3"/>
        <v>1.74502113096404E-3</v>
      </c>
    </row>
    <row r="43" spans="4:10" x14ac:dyDescent="0.25">
      <c r="D43">
        <v>41</v>
      </c>
      <c r="E43">
        <f t="shared" si="6"/>
        <v>50676.727565999361</v>
      </c>
      <c r="F43">
        <f t="shared" si="0"/>
        <v>257.80425955134427</v>
      </c>
      <c r="G43">
        <f t="shared" si="7"/>
        <v>168.92242521999788</v>
      </c>
      <c r="H43">
        <f t="shared" si="8"/>
        <v>88.881834331346397</v>
      </c>
      <c r="I43">
        <f t="shared" si="9"/>
        <v>50587.845731668014</v>
      </c>
      <c r="J43">
        <f t="shared" si="3"/>
        <v>1.7538984579379207E-3</v>
      </c>
    </row>
    <row r="44" spans="4:10" x14ac:dyDescent="0.25">
      <c r="D44">
        <v>42</v>
      </c>
      <c r="E44">
        <f t="shared" si="6"/>
        <v>50587.845731668014</v>
      </c>
      <c r="F44">
        <f t="shared" si="0"/>
        <v>257.80425955134427</v>
      </c>
      <c r="G44">
        <f t="shared" si="7"/>
        <v>168.6261524388934</v>
      </c>
      <c r="H44">
        <f t="shared" si="8"/>
        <v>89.178107112450874</v>
      </c>
      <c r="I44">
        <f t="shared" si="9"/>
        <v>50498.667624555565</v>
      </c>
      <c r="J44">
        <f t="shared" si="3"/>
        <v>1.7628366225649601E-3</v>
      </c>
    </row>
    <row r="45" spans="4:10" x14ac:dyDescent="0.25">
      <c r="D45">
        <v>43</v>
      </c>
      <c r="E45">
        <f t="shared" si="6"/>
        <v>50498.667624555565</v>
      </c>
      <c r="F45">
        <f t="shared" si="0"/>
        <v>257.80425955134427</v>
      </c>
      <c r="G45">
        <f t="shared" si="7"/>
        <v>168.32889208185188</v>
      </c>
      <c r="H45">
        <f t="shared" si="8"/>
        <v>89.475367469492397</v>
      </c>
      <c r="I45">
        <f t="shared" si="9"/>
        <v>50409.19225708607</v>
      </c>
      <c r="J45">
        <f t="shared" si="3"/>
        <v>1.7718362023869312E-3</v>
      </c>
    </row>
    <row r="46" spans="4:10" x14ac:dyDescent="0.25">
      <c r="D46">
        <v>44</v>
      </c>
      <c r="E46">
        <f t="shared" si="6"/>
        <v>50409.19225708607</v>
      </c>
      <c r="F46">
        <f t="shared" si="0"/>
        <v>257.80425955134427</v>
      </c>
      <c r="G46">
        <f t="shared" si="7"/>
        <v>168.03064085695357</v>
      </c>
      <c r="H46">
        <f t="shared" si="8"/>
        <v>89.773618694390706</v>
      </c>
      <c r="I46">
        <f t="shared" si="9"/>
        <v>50319.418638391682</v>
      </c>
      <c r="J46">
        <f t="shared" si="3"/>
        <v>1.7808977822248509E-3</v>
      </c>
    </row>
    <row r="47" spans="4:10" x14ac:dyDescent="0.25">
      <c r="D47">
        <v>45</v>
      </c>
      <c r="E47">
        <f t="shared" si="6"/>
        <v>50319.418638391682</v>
      </c>
      <c r="F47">
        <f t="shared" si="0"/>
        <v>257.80425955134427</v>
      </c>
      <c r="G47">
        <f t="shared" si="7"/>
        <v>167.7313954613056</v>
      </c>
      <c r="H47">
        <f t="shared" si="8"/>
        <v>90.072864090038678</v>
      </c>
      <c r="I47">
        <f t="shared" si="9"/>
        <v>50229.345774301641</v>
      </c>
      <c r="J47">
        <f t="shared" si="3"/>
        <v>1.7900219542941365E-3</v>
      </c>
    </row>
    <row r="48" spans="4:10" x14ac:dyDescent="0.25">
      <c r="D48">
        <v>46</v>
      </c>
      <c r="E48">
        <f t="shared" si="6"/>
        <v>50229.345774301641</v>
      </c>
      <c r="F48">
        <f t="shared" si="0"/>
        <v>257.80425955134427</v>
      </c>
      <c r="G48">
        <f t="shared" si="7"/>
        <v>167.43115258100548</v>
      </c>
      <c r="H48">
        <f t="shared" si="8"/>
        <v>90.373106970338796</v>
      </c>
      <c r="I48">
        <f t="shared" si="9"/>
        <v>50138.972667331305</v>
      </c>
      <c r="J48">
        <f t="shared" si="3"/>
        <v>1.7992093183219504E-3</v>
      </c>
    </row>
    <row r="49" spans="4:10" x14ac:dyDescent="0.25">
      <c r="D49">
        <v>47</v>
      </c>
      <c r="E49">
        <f t="shared" si="6"/>
        <v>50138.972667331305</v>
      </c>
      <c r="F49">
        <f t="shared" si="0"/>
        <v>257.80425955134427</v>
      </c>
      <c r="G49">
        <f t="shared" si="7"/>
        <v>167.12990889110435</v>
      </c>
      <c r="H49">
        <f t="shared" si="8"/>
        <v>90.674350660239924</v>
      </c>
      <c r="I49">
        <f t="shared" si="9"/>
        <v>50048.298316671062</v>
      </c>
      <c r="J49">
        <f t="shared" si="3"/>
        <v>1.8084604816667887E-3</v>
      </c>
    </row>
    <row r="50" spans="4:10" x14ac:dyDescent="0.25">
      <c r="D50">
        <v>48</v>
      </c>
      <c r="E50">
        <f t="shared" si="6"/>
        <v>50048.298316671062</v>
      </c>
      <c r="F50">
        <f t="shared" si="0"/>
        <v>257.80425955134427</v>
      </c>
      <c r="G50">
        <f t="shared" si="7"/>
        <v>166.82766105557022</v>
      </c>
      <c r="H50">
        <f t="shared" si="8"/>
        <v>90.976598495774056</v>
      </c>
      <c r="I50">
        <f t="shared" si="9"/>
        <v>49957.321718175284</v>
      </c>
      <c r="J50">
        <f t="shared" si="3"/>
        <v>1.8177760594403627E-3</v>
      </c>
    </row>
    <row r="51" spans="4:10" x14ac:dyDescent="0.25">
      <c r="D51">
        <v>49</v>
      </c>
      <c r="E51">
        <f t="shared" si="6"/>
        <v>49957.321718175284</v>
      </c>
      <c r="F51">
        <f t="shared" si="0"/>
        <v>257.80425955134427</v>
      </c>
      <c r="G51">
        <f t="shared" si="7"/>
        <v>166.52440572725095</v>
      </c>
      <c r="H51">
        <f t="shared" si="8"/>
        <v>91.279853824093323</v>
      </c>
      <c r="I51">
        <f t="shared" si="9"/>
        <v>49866.041864351188</v>
      </c>
      <c r="J51">
        <f t="shared" si="3"/>
        <v>1.8271566746318234E-3</v>
      </c>
    </row>
    <row r="52" spans="4:10" x14ac:dyDescent="0.25">
      <c r="D52">
        <v>50</v>
      </c>
      <c r="E52">
        <f t="shared" si="6"/>
        <v>49866.041864351188</v>
      </c>
      <c r="F52">
        <f t="shared" si="0"/>
        <v>257.80425955134427</v>
      </c>
      <c r="G52">
        <f t="shared" si="7"/>
        <v>166.22013954783731</v>
      </c>
      <c r="H52">
        <f t="shared" si="8"/>
        <v>91.584120003506968</v>
      </c>
      <c r="I52">
        <f t="shared" si="9"/>
        <v>49774.457744347681</v>
      </c>
      <c r="J52">
        <f t="shared" si="3"/>
        <v>1.8366029582343828E-3</v>
      </c>
    </row>
    <row r="53" spans="4:10" x14ac:dyDescent="0.25">
      <c r="D53">
        <v>51</v>
      </c>
      <c r="E53">
        <f t="shared" si="6"/>
        <v>49774.457744347681</v>
      </c>
      <c r="F53">
        <f t="shared" si="0"/>
        <v>257.80425955134427</v>
      </c>
      <c r="G53">
        <f t="shared" si="7"/>
        <v>165.91485914782561</v>
      </c>
      <c r="H53">
        <f t="shared" si="8"/>
        <v>91.889400403518664</v>
      </c>
      <c r="I53">
        <f t="shared" si="9"/>
        <v>49682.568343944164</v>
      </c>
      <c r="J53">
        <f t="shared" si="3"/>
        <v>1.8461155493743877E-3</v>
      </c>
    </row>
    <row r="54" spans="4:10" x14ac:dyDescent="0.25">
      <c r="D54">
        <v>52</v>
      </c>
      <c r="E54">
        <f t="shared" si="6"/>
        <v>49682.568343944164</v>
      </c>
      <c r="F54">
        <f t="shared" si="0"/>
        <v>257.80425955134427</v>
      </c>
      <c r="G54">
        <f t="shared" si="7"/>
        <v>165.60856114648055</v>
      </c>
      <c r="H54">
        <f t="shared" si="8"/>
        <v>92.19569840486372</v>
      </c>
      <c r="I54">
        <f t="shared" si="9"/>
        <v>49590.372645539297</v>
      </c>
      <c r="J54">
        <f t="shared" si="3"/>
        <v>1.8556950954428969E-3</v>
      </c>
    </row>
    <row r="55" spans="4:10" x14ac:dyDescent="0.25">
      <c r="D55">
        <v>53</v>
      </c>
      <c r="E55">
        <f t="shared" si="6"/>
        <v>49590.372645539297</v>
      </c>
      <c r="F55">
        <f t="shared" si="0"/>
        <v>257.80425955134427</v>
      </c>
      <c r="G55">
        <f t="shared" si="7"/>
        <v>165.30124215179765</v>
      </c>
      <c r="H55">
        <f t="shared" si="8"/>
        <v>92.503017399546621</v>
      </c>
      <c r="I55">
        <f t="shared" si="9"/>
        <v>49497.86962813975</v>
      </c>
      <c r="J55">
        <f t="shared" si="3"/>
        <v>1.8653422522298259E-3</v>
      </c>
    </row>
    <row r="56" spans="4:10" x14ac:dyDescent="0.25">
      <c r="D56">
        <v>54</v>
      </c>
      <c r="E56">
        <f t="shared" si="6"/>
        <v>49497.86962813975</v>
      </c>
      <c r="F56">
        <f t="shared" si="0"/>
        <v>257.80425955134427</v>
      </c>
      <c r="G56">
        <f t="shared" si="7"/>
        <v>164.99289876046583</v>
      </c>
      <c r="H56">
        <f t="shared" si="8"/>
        <v>92.811360790878439</v>
      </c>
      <c r="I56">
        <f t="shared" si="9"/>
        <v>49405.058267348868</v>
      </c>
      <c r="J56">
        <f t="shared" si="3"/>
        <v>1.8750576840607053E-3</v>
      </c>
    </row>
    <row r="57" spans="4:10" x14ac:dyDescent="0.25">
      <c r="D57">
        <v>55</v>
      </c>
      <c r="E57">
        <f t="shared" si="6"/>
        <v>49405.058267348868</v>
      </c>
      <c r="F57">
        <f t="shared" si="0"/>
        <v>257.80425955134427</v>
      </c>
      <c r="G57">
        <f t="shared" si="7"/>
        <v>164.68352755782956</v>
      </c>
      <c r="H57">
        <f t="shared" si="8"/>
        <v>93.12073199351471</v>
      </c>
      <c r="I57">
        <f t="shared" si="9"/>
        <v>49311.937535355355</v>
      </c>
      <c r="J57">
        <f t="shared" si="3"/>
        <v>1.8848420639361321E-3</v>
      </c>
    </row>
    <row r="58" spans="4:10" x14ac:dyDescent="0.25">
      <c r="D58">
        <v>56</v>
      </c>
      <c r="E58">
        <f t="shared" si="6"/>
        <v>49311.937535355355</v>
      </c>
      <c r="F58">
        <f t="shared" si="0"/>
        <v>257.80425955134427</v>
      </c>
      <c r="G58">
        <f t="shared" si="7"/>
        <v>164.37312511785117</v>
      </c>
      <c r="H58">
        <f t="shared" si="8"/>
        <v>93.431134433493099</v>
      </c>
      <c r="I58">
        <f t="shared" si="9"/>
        <v>49218.506400921862</v>
      </c>
      <c r="J58">
        <f t="shared" si="3"/>
        <v>1.8946960736739547E-3</v>
      </c>
    </row>
    <row r="59" spans="4:10" x14ac:dyDescent="0.25">
      <c r="D59">
        <v>57</v>
      </c>
      <c r="E59">
        <f t="shared" si="6"/>
        <v>49218.506400921862</v>
      </c>
      <c r="F59">
        <f t="shared" si="0"/>
        <v>257.80425955134427</v>
      </c>
      <c r="G59">
        <f t="shared" si="7"/>
        <v>164.06168800307287</v>
      </c>
      <c r="H59">
        <f t="shared" si="8"/>
        <v>93.7425715482714</v>
      </c>
      <c r="I59">
        <f t="shared" si="9"/>
        <v>49124.763829373587</v>
      </c>
      <c r="J59">
        <f t="shared" si="3"/>
        <v>1.9046204040542684E-3</v>
      </c>
    </row>
    <row r="60" spans="4:10" x14ac:dyDescent="0.25">
      <c r="D60">
        <v>58</v>
      </c>
      <c r="E60">
        <f t="shared" si="6"/>
        <v>49124.763829373587</v>
      </c>
      <c r="F60">
        <f t="shared" si="0"/>
        <v>257.80425955134427</v>
      </c>
      <c r="G60">
        <f t="shared" si="7"/>
        <v>163.74921276457863</v>
      </c>
      <c r="H60">
        <f t="shared" si="8"/>
        <v>94.055046786765644</v>
      </c>
      <c r="I60">
        <f t="shared" si="9"/>
        <v>49030.708782586822</v>
      </c>
      <c r="J60">
        <f t="shared" si="3"/>
        <v>1.9146157549672842E-3</v>
      </c>
    </row>
    <row r="61" spans="4:10" x14ac:dyDescent="0.25">
      <c r="D61">
        <v>59</v>
      </c>
      <c r="E61">
        <f t="shared" si="6"/>
        <v>49030.708782586822</v>
      </c>
      <c r="F61">
        <f t="shared" si="0"/>
        <v>257.80425955134427</v>
      </c>
      <c r="G61">
        <f t="shared" si="7"/>
        <v>163.43569594195608</v>
      </c>
      <c r="H61">
        <f t="shared" si="8"/>
        <v>94.36856360938819</v>
      </c>
      <c r="I61">
        <f t="shared" si="9"/>
        <v>48936.340218977435</v>
      </c>
      <c r="J61">
        <f t="shared" si="3"/>
        <v>1.9246828355641279E-3</v>
      </c>
    </row>
    <row r="62" spans="4:10" x14ac:dyDescent="0.25">
      <c r="D62">
        <v>60</v>
      </c>
      <c r="E62">
        <f t="shared" si="6"/>
        <v>48936.340218977435</v>
      </c>
      <c r="F62">
        <f t="shared" si="0"/>
        <v>257.80425955134427</v>
      </c>
      <c r="G62">
        <f t="shared" si="7"/>
        <v>163.12113406325813</v>
      </c>
      <c r="H62">
        <f t="shared" si="8"/>
        <v>94.683125488086148</v>
      </c>
      <c r="I62">
        <f t="shared" si="9"/>
        <v>48841.657093489346</v>
      </c>
      <c r="J62">
        <f t="shared" si="3"/>
        <v>1.934822364410655E-3</v>
      </c>
    </row>
    <row r="63" spans="4:10" x14ac:dyDescent="0.25">
      <c r="D63">
        <v>61</v>
      </c>
      <c r="E63">
        <f t="shared" si="6"/>
        <v>48841.657093489346</v>
      </c>
      <c r="F63">
        <f t="shared" si="0"/>
        <v>257.80425955134427</v>
      </c>
      <c r="G63">
        <f t="shared" si="7"/>
        <v>162.8055236449645</v>
      </c>
      <c r="H63">
        <f t="shared" si="8"/>
        <v>94.998735906379778</v>
      </c>
      <c r="I63">
        <f t="shared" si="9"/>
        <v>48746.658357582965</v>
      </c>
      <c r="J63">
        <f t="shared" si="3"/>
        <v>1.9450350696443349E-3</v>
      </c>
    </row>
    <row r="64" spans="4:10" x14ac:dyDescent="0.25">
      <c r="D64">
        <v>62</v>
      </c>
      <c r="E64">
        <f t="shared" si="6"/>
        <v>48746.658357582965</v>
      </c>
      <c r="F64">
        <f t="shared" si="0"/>
        <v>257.80425955134427</v>
      </c>
      <c r="G64">
        <f t="shared" si="7"/>
        <v>162.48886119194322</v>
      </c>
      <c r="H64">
        <f t="shared" si="8"/>
        <v>95.315398359401058</v>
      </c>
      <c r="I64">
        <f t="shared" si="9"/>
        <v>48651.342959223563</v>
      </c>
      <c r="J64">
        <f t="shared" si="3"/>
        <v>1.9553216891342855E-3</v>
      </c>
    </row>
    <row r="65" spans="4:10" x14ac:dyDescent="0.25">
      <c r="D65">
        <v>63</v>
      </c>
      <c r="E65">
        <f t="shared" si="6"/>
        <v>48651.342959223563</v>
      </c>
      <c r="F65">
        <f t="shared" si="0"/>
        <v>257.80425955134427</v>
      </c>
      <c r="G65">
        <f t="shared" si="7"/>
        <v>162.17114319741188</v>
      </c>
      <c r="H65">
        <f t="shared" si="8"/>
        <v>95.633116353932394</v>
      </c>
      <c r="I65">
        <f t="shared" si="9"/>
        <v>48555.709842869634</v>
      </c>
      <c r="J65">
        <f t="shared" si="3"/>
        <v>1.9656829706445294E-3</v>
      </c>
    </row>
    <row r="66" spans="4:10" x14ac:dyDescent="0.25">
      <c r="D66">
        <v>64</v>
      </c>
      <c r="E66">
        <f t="shared" si="6"/>
        <v>48555.709842869634</v>
      </c>
      <c r="F66">
        <f t="shared" si="0"/>
        <v>257.80425955134427</v>
      </c>
      <c r="G66">
        <f t="shared" si="7"/>
        <v>161.85236614289877</v>
      </c>
      <c r="H66">
        <f t="shared" si="8"/>
        <v>95.9518934084455</v>
      </c>
      <c r="I66">
        <f t="shared" si="9"/>
        <v>48459.757949461185</v>
      </c>
      <c r="J66">
        <f t="shared" si="3"/>
        <v>1.9761196720005517E-3</v>
      </c>
    </row>
    <row r="67" spans="4:10" x14ac:dyDescent="0.25">
      <c r="D67">
        <v>65</v>
      </c>
      <c r="E67">
        <f t="shared" si="6"/>
        <v>48459.757949461185</v>
      </c>
      <c r="F67">
        <f t="shared" si="0"/>
        <v>257.80425955134427</v>
      </c>
      <c r="G67">
        <f t="shared" si="7"/>
        <v>161.53252649820396</v>
      </c>
      <c r="H67">
        <f t="shared" si="8"/>
        <v>96.271733053140309</v>
      </c>
      <c r="I67">
        <f t="shared" si="9"/>
        <v>48363.486216408048</v>
      </c>
      <c r="J67">
        <f t="shared" si="3"/>
        <v>1.9866325612592278E-3</v>
      </c>
    </row>
    <row r="68" spans="4:10" x14ac:dyDescent="0.25">
      <c r="D68">
        <v>66</v>
      </c>
      <c r="E68">
        <f t="shared" si="6"/>
        <v>48363.486216408048</v>
      </c>
      <c r="F68">
        <f t="shared" ref="F68:F131" si="10">$B$7</f>
        <v>257.80425955134427</v>
      </c>
      <c r="G68">
        <f t="shared" si="7"/>
        <v>161.21162072136016</v>
      </c>
      <c r="H68">
        <f t="shared" si="8"/>
        <v>96.592638829984111</v>
      </c>
      <c r="I68">
        <f t="shared" si="9"/>
        <v>48266.893577578063</v>
      </c>
      <c r="J68">
        <f t="shared" ref="J68:J131" si="11">H68/E68</f>
        <v>1.9972224168822135E-3</v>
      </c>
    </row>
    <row r="69" spans="4:10" x14ac:dyDescent="0.25">
      <c r="D69">
        <v>67</v>
      </c>
      <c r="E69">
        <f t="shared" si="6"/>
        <v>48266.893577578063</v>
      </c>
      <c r="F69">
        <f t="shared" si="10"/>
        <v>257.80425955134427</v>
      </c>
      <c r="G69">
        <f t="shared" si="7"/>
        <v>160.88964525859356</v>
      </c>
      <c r="H69">
        <f t="shared" si="8"/>
        <v>96.914614292750713</v>
      </c>
      <c r="I69">
        <f t="shared" si="9"/>
        <v>48169.978963285314</v>
      </c>
      <c r="J69">
        <f t="shared" si="11"/>
        <v>2.0078900279128695E-3</v>
      </c>
    </row>
    <row r="70" spans="4:10" x14ac:dyDescent="0.25">
      <c r="D70">
        <v>68</v>
      </c>
      <c r="E70">
        <f t="shared" si="6"/>
        <v>48169.978963285314</v>
      </c>
      <c r="F70">
        <f t="shared" si="10"/>
        <v>257.80425955134427</v>
      </c>
      <c r="G70">
        <f t="shared" si="7"/>
        <v>160.56659654428438</v>
      </c>
      <c r="H70">
        <f t="shared" si="8"/>
        <v>97.237663007059894</v>
      </c>
      <c r="I70">
        <f t="shared" si="9"/>
        <v>48072.741300278256</v>
      </c>
      <c r="J70">
        <f t="shared" si="11"/>
        <v>2.0186361941568107E-3</v>
      </c>
    </row>
    <row r="71" spans="4:10" x14ac:dyDescent="0.25">
      <c r="D71">
        <v>69</v>
      </c>
      <c r="E71">
        <f t="shared" si="6"/>
        <v>48072.741300278256</v>
      </c>
      <c r="F71">
        <f t="shared" si="10"/>
        <v>257.80425955134427</v>
      </c>
      <c r="G71">
        <f t="shared" si="7"/>
        <v>160.24247100092751</v>
      </c>
      <c r="H71">
        <f t="shared" si="8"/>
        <v>97.561788550416765</v>
      </c>
      <c r="I71">
        <f t="shared" si="9"/>
        <v>47975.179511727838</v>
      </c>
      <c r="J71">
        <f t="shared" si="11"/>
        <v>2.0294617263661653E-3</v>
      </c>
    </row>
    <row r="72" spans="4:10" x14ac:dyDescent="0.25">
      <c r="D72">
        <v>70</v>
      </c>
      <c r="E72">
        <f t="shared" si="6"/>
        <v>47975.179511727838</v>
      </c>
      <c r="F72">
        <f t="shared" si="10"/>
        <v>257.80425955134427</v>
      </c>
      <c r="G72">
        <f t="shared" si="7"/>
        <v>159.9172650390928</v>
      </c>
      <c r="H72">
        <f t="shared" si="8"/>
        <v>97.886994512251476</v>
      </c>
      <c r="I72">
        <f t="shared" si="9"/>
        <v>47877.292517215588</v>
      </c>
      <c r="J72">
        <f t="shared" si="11"/>
        <v>2.040367446427634E-3</v>
      </c>
    </row>
    <row r="73" spans="4:10" x14ac:dyDescent="0.25">
      <c r="D73">
        <v>71</v>
      </c>
      <c r="E73">
        <f t="shared" si="6"/>
        <v>47877.292517215588</v>
      </c>
      <c r="F73">
        <f t="shared" si="10"/>
        <v>257.80425955134427</v>
      </c>
      <c r="G73">
        <f t="shared" si="7"/>
        <v>159.59097505738529</v>
      </c>
      <c r="H73">
        <f t="shared" si="8"/>
        <v>98.21328449395898</v>
      </c>
      <c r="I73">
        <f t="shared" si="9"/>
        <v>47779.079232721626</v>
      </c>
      <c r="J73">
        <f t="shared" si="11"/>
        <v>2.0513541875544386E-3</v>
      </c>
    </row>
    <row r="74" spans="4:10" x14ac:dyDescent="0.25">
      <c r="D74">
        <v>72</v>
      </c>
      <c r="E74">
        <f t="shared" si="6"/>
        <v>47779.079232721626</v>
      </c>
      <c r="F74">
        <f t="shared" si="10"/>
        <v>257.80425955134427</v>
      </c>
      <c r="G74">
        <f t="shared" si="7"/>
        <v>159.26359744240543</v>
      </c>
      <c r="H74">
        <f t="shared" si="8"/>
        <v>98.540662108938847</v>
      </c>
      <c r="I74">
        <f t="shared" si="9"/>
        <v>47680.538570612684</v>
      </c>
      <c r="J74">
        <f t="shared" si="11"/>
        <v>2.0624227944822555E-3</v>
      </c>
    </row>
    <row r="75" spans="4:10" x14ac:dyDescent="0.25">
      <c r="D75">
        <v>73</v>
      </c>
      <c r="E75">
        <f t="shared" si="6"/>
        <v>47680.538570612684</v>
      </c>
      <c r="F75">
        <f t="shared" si="10"/>
        <v>257.80425955134427</v>
      </c>
      <c r="G75">
        <f t="shared" si="7"/>
        <v>158.93512856870896</v>
      </c>
      <c r="H75">
        <f t="shared" si="8"/>
        <v>98.869130982635312</v>
      </c>
      <c r="I75">
        <f t="shared" si="9"/>
        <v>47581.669439630052</v>
      </c>
      <c r="J75">
        <f t="shared" si="11"/>
        <v>2.073574123669234E-3</v>
      </c>
    </row>
    <row r="76" spans="4:10" x14ac:dyDescent="0.25">
      <c r="D76">
        <v>74</v>
      </c>
      <c r="E76">
        <f t="shared" si="6"/>
        <v>47581.669439630052</v>
      </c>
      <c r="F76">
        <f t="shared" si="10"/>
        <v>257.80425955134427</v>
      </c>
      <c r="G76">
        <f t="shared" si="7"/>
        <v>158.60556479876684</v>
      </c>
      <c r="H76">
        <f t="shared" si="8"/>
        <v>99.198694752577438</v>
      </c>
      <c r="I76">
        <f t="shared" si="9"/>
        <v>47482.470744877472</v>
      </c>
      <c r="J76">
        <f t="shared" si="11"/>
        <v>2.0848090435001917E-3</v>
      </c>
    </row>
    <row r="77" spans="4:10" x14ac:dyDescent="0.25">
      <c r="D77">
        <v>75</v>
      </c>
      <c r="E77">
        <f t="shared" si="6"/>
        <v>47482.470744877472</v>
      </c>
      <c r="F77">
        <f t="shared" si="10"/>
        <v>257.80425955134427</v>
      </c>
      <c r="G77">
        <f t="shared" si="7"/>
        <v>158.27490248292492</v>
      </c>
      <c r="H77">
        <f t="shared" si="8"/>
        <v>99.529357068419358</v>
      </c>
      <c r="I77">
        <f t="shared" si="9"/>
        <v>47382.941387809049</v>
      </c>
      <c r="J77">
        <f t="shared" si="11"/>
        <v>2.0961284344950992E-3</v>
      </c>
    </row>
    <row r="78" spans="4:10" x14ac:dyDescent="0.25">
      <c r="D78">
        <v>76</v>
      </c>
      <c r="E78">
        <f t="shared" si="6"/>
        <v>47382.941387809049</v>
      </c>
      <c r="F78">
        <f t="shared" si="10"/>
        <v>257.80425955134427</v>
      </c>
      <c r="G78">
        <f t="shared" si="7"/>
        <v>157.9431379593635</v>
      </c>
      <c r="H78">
        <f t="shared" si="8"/>
        <v>99.861121591980776</v>
      </c>
      <c r="I78">
        <f t="shared" si="9"/>
        <v>47283.080266217068</v>
      </c>
      <c r="J78">
        <f t="shared" si="11"/>
        <v>2.1075331895219493E-3</v>
      </c>
    </row>
    <row r="79" spans="4:10" x14ac:dyDescent="0.25">
      <c r="D79">
        <v>77</v>
      </c>
      <c r="E79">
        <f t="shared" si="6"/>
        <v>47283.080266217068</v>
      </c>
      <c r="F79">
        <f t="shared" si="10"/>
        <v>257.80425955134427</v>
      </c>
      <c r="G79">
        <f t="shared" si="7"/>
        <v>157.61026755405689</v>
      </c>
      <c r="H79">
        <f t="shared" si="8"/>
        <v>100.19399199728738</v>
      </c>
      <c r="I79">
        <f t="shared" si="9"/>
        <v>47182.886274219782</v>
      </c>
      <c r="J79">
        <f t="shared" si="11"/>
        <v>2.1190242140141243E-3</v>
      </c>
    </row>
    <row r="80" spans="4:10" x14ac:dyDescent="0.25">
      <c r="D80">
        <v>78</v>
      </c>
      <c r="E80">
        <f t="shared" si="6"/>
        <v>47182.886274219782</v>
      </c>
      <c r="F80">
        <f t="shared" si="10"/>
        <v>257.80425955134427</v>
      </c>
      <c r="G80">
        <f t="shared" si="7"/>
        <v>157.2762875807326</v>
      </c>
      <c r="H80">
        <f t="shared" si="8"/>
        <v>100.52797197061167</v>
      </c>
      <c r="I80">
        <f t="shared" si="9"/>
        <v>47082.358302249173</v>
      </c>
      <c r="J80">
        <f t="shared" si="11"/>
        <v>2.1306024261923771E-3</v>
      </c>
    </row>
    <row r="81" spans="4:10" x14ac:dyDescent="0.25">
      <c r="D81">
        <v>79</v>
      </c>
      <c r="E81">
        <f t="shared" si="6"/>
        <v>47082.358302249173</v>
      </c>
      <c r="F81">
        <f t="shared" si="10"/>
        <v>257.80425955134427</v>
      </c>
      <c r="G81">
        <f t="shared" si="7"/>
        <v>156.94119434083058</v>
      </c>
      <c r="H81">
        <f t="shared" si="8"/>
        <v>100.8630652105137</v>
      </c>
      <c r="I81">
        <f t="shared" si="9"/>
        <v>46981.49523703866</v>
      </c>
      <c r="J81">
        <f t="shared" si="11"/>
        <v>2.1422687572915261E-3</v>
      </c>
    </row>
    <row r="82" spans="4:10" x14ac:dyDescent="0.25">
      <c r="D82">
        <v>80</v>
      </c>
      <c r="E82">
        <f t="shared" si="6"/>
        <v>46981.49523703866</v>
      </c>
      <c r="F82">
        <f t="shared" si="10"/>
        <v>257.80425955134427</v>
      </c>
      <c r="G82">
        <f t="shared" si="7"/>
        <v>156.6049841234622</v>
      </c>
      <c r="H82">
        <f t="shared" si="8"/>
        <v>101.19927542788207</v>
      </c>
      <c r="I82">
        <f t="shared" si="9"/>
        <v>46880.295961610776</v>
      </c>
      <c r="J82">
        <f t="shared" si="11"/>
        <v>2.1540241517919996E-3</v>
      </c>
    </row>
    <row r="83" spans="4:10" x14ac:dyDescent="0.25">
      <c r="D83">
        <v>81</v>
      </c>
      <c r="E83">
        <f t="shared" si="6"/>
        <v>46880.295961610776</v>
      </c>
      <c r="F83">
        <f t="shared" si="10"/>
        <v>257.80425955134427</v>
      </c>
      <c r="G83">
        <f t="shared" si="7"/>
        <v>156.26765320536927</v>
      </c>
      <c r="H83">
        <f t="shared" si="8"/>
        <v>101.536606345975</v>
      </c>
      <c r="I83">
        <f t="shared" si="9"/>
        <v>46778.759355264803</v>
      </c>
      <c r="J83">
        <f t="shared" si="11"/>
        <v>2.165869567656336E-3</v>
      </c>
    </row>
    <row r="84" spans="4:10" x14ac:dyDescent="0.25">
      <c r="D84">
        <v>82</v>
      </c>
      <c r="E84">
        <f t="shared" si="6"/>
        <v>46778.759355264803</v>
      </c>
      <c r="F84">
        <f t="shared" si="10"/>
        <v>257.80425955134427</v>
      </c>
      <c r="G84">
        <f t="shared" si="7"/>
        <v>155.92919785088267</v>
      </c>
      <c r="H84">
        <f t="shared" si="8"/>
        <v>101.8750617004616</v>
      </c>
      <c r="I84">
        <f t="shared" si="9"/>
        <v>46676.884293564341</v>
      </c>
      <c r="J84">
        <f t="shared" si="11"/>
        <v>2.1778059765707718E-3</v>
      </c>
    </row>
    <row r="85" spans="4:10" x14ac:dyDescent="0.25">
      <c r="D85">
        <v>83</v>
      </c>
      <c r="E85">
        <f t="shared" si="6"/>
        <v>46676.884293564341</v>
      </c>
      <c r="F85">
        <f t="shared" si="10"/>
        <v>257.80425955134427</v>
      </c>
      <c r="G85">
        <f t="shared" si="7"/>
        <v>155.58961431188115</v>
      </c>
      <c r="H85">
        <f t="shared" si="8"/>
        <v>102.21464523946312</v>
      </c>
      <c r="I85">
        <f t="shared" si="9"/>
        <v>46574.669648324874</v>
      </c>
      <c r="J85">
        <f t="shared" si="11"/>
        <v>2.1898343641920449E-3</v>
      </c>
    </row>
    <row r="86" spans="4:10" x14ac:dyDescent="0.25">
      <c r="D86">
        <v>84</v>
      </c>
      <c r="E86">
        <f t="shared" si="6"/>
        <v>46574.669648324874</v>
      </c>
      <c r="F86">
        <f t="shared" si="10"/>
        <v>257.80425955134427</v>
      </c>
      <c r="G86">
        <f t="shared" si="7"/>
        <v>155.24889882774957</v>
      </c>
      <c r="H86">
        <f t="shared" si="8"/>
        <v>102.5553607235947</v>
      </c>
      <c r="I86">
        <f t="shared" si="9"/>
        <v>46472.114287601282</v>
      </c>
      <c r="J86">
        <f t="shared" si="11"/>
        <v>2.2019557303995445E-3</v>
      </c>
    </row>
    <row r="87" spans="4:10" x14ac:dyDescent="0.25">
      <c r="D87">
        <v>85</v>
      </c>
      <c r="E87">
        <f t="shared" si="6"/>
        <v>46472.114287601282</v>
      </c>
      <c r="F87">
        <f t="shared" si="10"/>
        <v>257.80425955134427</v>
      </c>
      <c r="G87">
        <f t="shared" si="7"/>
        <v>154.90704762533761</v>
      </c>
      <c r="H87">
        <f t="shared" si="8"/>
        <v>102.89721192600666</v>
      </c>
      <c r="I87">
        <f t="shared" si="9"/>
        <v>46369.217075675275</v>
      </c>
      <c r="J87">
        <f t="shared" si="11"/>
        <v>2.2141710895529354E-3</v>
      </c>
    </row>
    <row r="88" spans="4:10" x14ac:dyDescent="0.25">
      <c r="D88">
        <v>86</v>
      </c>
      <c r="E88">
        <f t="shared" si="6"/>
        <v>46369.217075675275</v>
      </c>
      <c r="F88">
        <f t="shared" si="10"/>
        <v>257.80425955134427</v>
      </c>
      <c r="G88">
        <f t="shared" si="7"/>
        <v>154.5640569189176</v>
      </c>
      <c r="H88">
        <f t="shared" si="8"/>
        <v>103.24020263242667</v>
      </c>
      <c r="I88">
        <f t="shared" si="9"/>
        <v>46265.976873042848</v>
      </c>
      <c r="J88">
        <f t="shared" si="11"/>
        <v>2.2264814707554166E-3</v>
      </c>
    </row>
    <row r="89" spans="4:10" x14ac:dyDescent="0.25">
      <c r="D89">
        <v>87</v>
      </c>
      <c r="E89">
        <f t="shared" si="6"/>
        <v>46265.976873042848</v>
      </c>
      <c r="F89">
        <f t="shared" si="10"/>
        <v>257.80425955134427</v>
      </c>
      <c r="G89">
        <f t="shared" si="7"/>
        <v>154.21992291014283</v>
      </c>
      <c r="H89">
        <f t="shared" si="8"/>
        <v>103.58433664120145</v>
      </c>
      <c r="I89">
        <f t="shared" si="9"/>
        <v>46162.392536401647</v>
      </c>
      <c r="J89">
        <f t="shared" si="11"/>
        <v>2.2388879181227338E-3</v>
      </c>
    </row>
    <row r="90" spans="4:10" x14ac:dyDescent="0.25">
      <c r="D90">
        <v>88</v>
      </c>
      <c r="E90">
        <f t="shared" si="6"/>
        <v>46162.392536401647</v>
      </c>
      <c r="F90">
        <f t="shared" si="10"/>
        <v>257.80425955134427</v>
      </c>
      <c r="G90">
        <f t="shared" si="7"/>
        <v>153.8746417880055</v>
      </c>
      <c r="H90">
        <f t="shared" si="8"/>
        <v>103.92961776333877</v>
      </c>
      <c r="I90">
        <f t="shared" si="9"/>
        <v>46058.46291863831</v>
      </c>
      <c r="J90">
        <f t="shared" si="11"/>
        <v>2.2513914910581036E-3</v>
      </c>
    </row>
    <row r="91" spans="4:10" x14ac:dyDescent="0.25">
      <c r="D91">
        <v>89</v>
      </c>
      <c r="E91">
        <f t="shared" si="6"/>
        <v>46058.46291863831</v>
      </c>
      <c r="F91">
        <f t="shared" si="10"/>
        <v>257.80425955134427</v>
      </c>
      <c r="G91">
        <f t="shared" si="7"/>
        <v>153.52820972879437</v>
      </c>
      <c r="H91">
        <f t="shared" si="8"/>
        <v>104.27604982254991</v>
      </c>
      <c r="I91">
        <f t="shared" si="9"/>
        <v>45954.186868815763</v>
      </c>
      <c r="J91">
        <f t="shared" si="11"/>
        <v>2.2639932645332136E-3</v>
      </c>
    </row>
    <row r="92" spans="4:10" x14ac:dyDescent="0.25">
      <c r="D92">
        <v>90</v>
      </c>
      <c r="E92">
        <f t="shared" si="6"/>
        <v>45954.186868815763</v>
      </c>
      <c r="F92">
        <f t="shared" si="10"/>
        <v>257.80425955134427</v>
      </c>
      <c r="G92">
        <f t="shared" si="7"/>
        <v>153.18062289605254</v>
      </c>
      <c r="H92">
        <f t="shared" si="8"/>
        <v>104.62363665529173</v>
      </c>
      <c r="I92">
        <f t="shared" si="9"/>
        <v>45849.563232160472</v>
      </c>
      <c r="J92">
        <f t="shared" si="11"/>
        <v>2.2766943293754307E-3</v>
      </c>
    </row>
    <row r="93" spans="4:10" x14ac:dyDescent="0.25">
      <c r="D93">
        <v>91</v>
      </c>
      <c r="E93">
        <f t="shared" si="6"/>
        <v>45849.563232160472</v>
      </c>
      <c r="F93">
        <f t="shared" si="10"/>
        <v>257.80425955134427</v>
      </c>
      <c r="G93">
        <f t="shared" si="7"/>
        <v>152.8318774405349</v>
      </c>
      <c r="H93">
        <f t="shared" si="8"/>
        <v>104.97238211080938</v>
      </c>
      <c r="I93">
        <f t="shared" si="9"/>
        <v>45744.590850049659</v>
      </c>
      <c r="J93">
        <f t="shared" si="11"/>
        <v>2.2894957925614027E-3</v>
      </c>
    </row>
    <row r="94" spans="4:10" x14ac:dyDescent="0.25">
      <c r="D94">
        <v>92</v>
      </c>
      <c r="E94">
        <f t="shared" si="6"/>
        <v>45744.590850049659</v>
      </c>
      <c r="F94">
        <f t="shared" si="10"/>
        <v>257.80425955134427</v>
      </c>
      <c r="G94">
        <f t="shared" si="7"/>
        <v>152.48196950016555</v>
      </c>
      <c r="H94">
        <f t="shared" si="8"/>
        <v>105.32229005117873</v>
      </c>
      <c r="I94">
        <f t="shared" si="9"/>
        <v>45639.268559998483</v>
      </c>
      <c r="J94">
        <f t="shared" si="11"/>
        <v>2.302398777517198E-3</v>
      </c>
    </row>
    <row r="95" spans="4:10" x14ac:dyDescent="0.25">
      <c r="D95">
        <v>93</v>
      </c>
      <c r="E95">
        <f t="shared" si="6"/>
        <v>45639.268559998483</v>
      </c>
      <c r="F95">
        <f t="shared" si="10"/>
        <v>257.80425955134427</v>
      </c>
      <c r="G95">
        <f t="shared" si="7"/>
        <v>152.13089519999494</v>
      </c>
      <c r="H95">
        <f t="shared" si="8"/>
        <v>105.67336435134933</v>
      </c>
      <c r="I95">
        <f t="shared" si="9"/>
        <v>45533.595195647133</v>
      </c>
      <c r="J95">
        <f t="shared" si="11"/>
        <v>2.3154044244251765E-3</v>
      </c>
    </row>
    <row r="96" spans="4:10" x14ac:dyDescent="0.25">
      <c r="D96">
        <v>94</v>
      </c>
      <c r="E96">
        <f t="shared" si="6"/>
        <v>45533.595195647133</v>
      </c>
      <c r="F96">
        <f t="shared" si="10"/>
        <v>257.80425955134427</v>
      </c>
      <c r="G96">
        <f t="shared" si="7"/>
        <v>151.7786506521571</v>
      </c>
      <c r="H96">
        <f t="shared" si="8"/>
        <v>106.02560889918718</v>
      </c>
      <c r="I96">
        <f t="shared" si="9"/>
        <v>45427.569586747944</v>
      </c>
      <c r="J96">
        <f t="shared" si="11"/>
        <v>2.3285138905377472E-3</v>
      </c>
    </row>
    <row r="97" spans="4:10" x14ac:dyDescent="0.25">
      <c r="D97">
        <v>95</v>
      </c>
      <c r="E97">
        <f t="shared" ref="E97:E160" si="12">I96</f>
        <v>45427.569586747944</v>
      </c>
      <c r="F97">
        <f t="shared" si="10"/>
        <v>257.80425955134427</v>
      </c>
      <c r="G97">
        <f t="shared" ref="G97:G160" si="13">E97*$B$3/12</f>
        <v>151.42523195582649</v>
      </c>
      <c r="H97">
        <f t="shared" ref="H97:H160" si="14">F97-G97</f>
        <v>106.37902759551778</v>
      </c>
      <c r="I97">
        <f t="shared" ref="I97:I160" si="15">E97-H97</f>
        <v>45321.190559152426</v>
      </c>
      <c r="J97">
        <f t="shared" si="11"/>
        <v>2.3417283504982072E-3</v>
      </c>
    </row>
    <row r="98" spans="4:10" x14ac:dyDescent="0.25">
      <c r="D98">
        <v>96</v>
      </c>
      <c r="E98">
        <f t="shared" si="12"/>
        <v>45321.190559152426</v>
      </c>
      <c r="F98">
        <f t="shared" si="10"/>
        <v>257.80425955134427</v>
      </c>
      <c r="G98">
        <f t="shared" si="13"/>
        <v>151.07063519717477</v>
      </c>
      <c r="H98">
        <f t="shared" si="14"/>
        <v>106.73362435416951</v>
      </c>
      <c r="I98">
        <f t="shared" si="15"/>
        <v>45214.456934798254</v>
      </c>
      <c r="J98">
        <f t="shared" si="11"/>
        <v>2.3550489966688462E-3</v>
      </c>
    </row>
    <row r="99" spans="4:10" x14ac:dyDescent="0.25">
      <c r="D99">
        <v>97</v>
      </c>
      <c r="E99">
        <f t="shared" si="12"/>
        <v>45214.456934798254</v>
      </c>
      <c r="F99">
        <f t="shared" si="10"/>
        <v>257.80425955134427</v>
      </c>
      <c r="G99">
        <f t="shared" si="13"/>
        <v>150.71485644932753</v>
      </c>
      <c r="H99">
        <f t="shared" si="14"/>
        <v>107.08940310201675</v>
      </c>
      <c r="I99">
        <f t="shared" si="15"/>
        <v>45107.36753169624</v>
      </c>
      <c r="J99">
        <f t="shared" si="11"/>
        <v>2.3684770394665046E-3</v>
      </c>
    </row>
    <row r="100" spans="4:10" x14ac:dyDescent="0.25">
      <c r="D100">
        <v>98</v>
      </c>
      <c r="E100">
        <f t="shared" si="12"/>
        <v>45107.36753169624</v>
      </c>
      <c r="F100">
        <f t="shared" si="10"/>
        <v>257.80425955134427</v>
      </c>
      <c r="G100">
        <f t="shared" si="13"/>
        <v>150.35789177232081</v>
      </c>
      <c r="H100">
        <f t="shared" si="14"/>
        <v>107.44636777902346</v>
      </c>
      <c r="I100">
        <f t="shared" si="15"/>
        <v>44999.921163917214</v>
      </c>
      <c r="J100">
        <f t="shared" si="11"/>
        <v>2.3820137077057886E-3</v>
      </c>
    </row>
    <row r="101" spans="4:10" x14ac:dyDescent="0.25">
      <c r="D101">
        <v>99</v>
      </c>
      <c r="E101">
        <f t="shared" si="12"/>
        <v>44999.921163917214</v>
      </c>
      <c r="F101">
        <f t="shared" si="10"/>
        <v>257.80425955134427</v>
      </c>
      <c r="G101">
        <f t="shared" si="13"/>
        <v>149.99973721305739</v>
      </c>
      <c r="H101">
        <f t="shared" si="14"/>
        <v>107.80452233828689</v>
      </c>
      <c r="I101">
        <f t="shared" si="15"/>
        <v>44892.116641578927</v>
      </c>
      <c r="J101">
        <f t="shared" si="11"/>
        <v>2.3956602489501465E-3</v>
      </c>
    </row>
    <row r="102" spans="4:10" x14ac:dyDescent="0.25">
      <c r="D102">
        <v>100</v>
      </c>
      <c r="E102">
        <f t="shared" si="12"/>
        <v>44892.116641578927</v>
      </c>
      <c r="F102">
        <f t="shared" si="10"/>
        <v>257.80425955134427</v>
      </c>
      <c r="G102">
        <f t="shared" si="13"/>
        <v>149.64038880526309</v>
      </c>
      <c r="H102">
        <f t="shared" si="14"/>
        <v>108.16387074608119</v>
      </c>
      <c r="I102">
        <f t="shared" si="15"/>
        <v>44783.952770832846</v>
      </c>
      <c r="J102">
        <f t="shared" si="11"/>
        <v>2.409417929871014E-3</v>
      </c>
    </row>
    <row r="103" spans="4:10" x14ac:dyDescent="0.25">
      <c r="D103">
        <v>101</v>
      </c>
      <c r="E103">
        <f t="shared" si="12"/>
        <v>44783.952770832846</v>
      </c>
      <c r="F103">
        <f t="shared" si="10"/>
        <v>257.80425955134427</v>
      </c>
      <c r="G103">
        <f t="shared" si="13"/>
        <v>149.27984256944282</v>
      </c>
      <c r="H103">
        <f t="shared" si="14"/>
        <v>108.52441698190145</v>
      </c>
      <c r="I103">
        <f t="shared" si="15"/>
        <v>44675.428353850948</v>
      </c>
      <c r="J103">
        <f t="shared" si="11"/>
        <v>2.4232880366152464E-3</v>
      </c>
    </row>
    <row r="104" spans="4:10" x14ac:dyDescent="0.25">
      <c r="D104">
        <v>102</v>
      </c>
      <c r="E104">
        <f t="shared" si="12"/>
        <v>44675.428353850948</v>
      </c>
      <c r="F104">
        <f t="shared" si="10"/>
        <v>257.80425955134427</v>
      </c>
      <c r="G104">
        <f t="shared" si="13"/>
        <v>148.91809451283649</v>
      </c>
      <c r="H104">
        <f t="shared" si="14"/>
        <v>108.88616503850778</v>
      </c>
      <c r="I104">
        <f t="shared" si="15"/>
        <v>44566.54218881244</v>
      </c>
      <c r="J104">
        <f t="shared" si="11"/>
        <v>2.4372718751810686E-3</v>
      </c>
    </row>
    <row r="105" spans="4:10" x14ac:dyDescent="0.25">
      <c r="D105">
        <v>103</v>
      </c>
      <c r="E105">
        <f t="shared" si="12"/>
        <v>44566.54218881244</v>
      </c>
      <c r="F105">
        <f t="shared" si="10"/>
        <v>257.80425955134427</v>
      </c>
      <c r="G105">
        <f t="shared" si="13"/>
        <v>148.55514062937479</v>
      </c>
      <c r="H105">
        <f t="shared" si="14"/>
        <v>109.24911892196948</v>
      </c>
      <c r="I105">
        <f t="shared" si="15"/>
        <v>44457.293069890467</v>
      </c>
      <c r="J105">
        <f t="shared" si="11"/>
        <v>2.4513707718027615E-3</v>
      </c>
    </row>
    <row r="106" spans="4:10" x14ac:dyDescent="0.25">
      <c r="D106">
        <v>104</v>
      </c>
      <c r="E106">
        <f t="shared" si="12"/>
        <v>44457.293069890467</v>
      </c>
      <c r="F106">
        <f t="shared" si="10"/>
        <v>257.80425955134427</v>
      </c>
      <c r="G106">
        <f t="shared" si="13"/>
        <v>148.19097689963488</v>
      </c>
      <c r="H106">
        <f t="shared" si="14"/>
        <v>109.6132826517094</v>
      </c>
      <c r="I106">
        <f t="shared" si="15"/>
        <v>44347.679787238761</v>
      </c>
      <c r="J106">
        <f t="shared" si="11"/>
        <v>2.4655860733443316E-3</v>
      </c>
    </row>
    <row r="107" spans="4:10" x14ac:dyDescent="0.25">
      <c r="D107">
        <v>105</v>
      </c>
      <c r="E107">
        <f t="shared" si="12"/>
        <v>44347.679787238761</v>
      </c>
      <c r="F107">
        <f t="shared" si="10"/>
        <v>257.80425955134427</v>
      </c>
      <c r="G107">
        <f t="shared" si="13"/>
        <v>147.82559929079588</v>
      </c>
      <c r="H107">
        <f t="shared" si="14"/>
        <v>109.97866026054839</v>
      </c>
      <c r="I107">
        <f t="shared" si="15"/>
        <v>44237.701126978216</v>
      </c>
      <c r="J107">
        <f t="shared" si="11"/>
        <v>2.4799191477024064E-3</v>
      </c>
    </row>
    <row r="108" spans="4:10" x14ac:dyDescent="0.25">
      <c r="D108">
        <v>106</v>
      </c>
      <c r="E108">
        <f t="shared" si="12"/>
        <v>44237.701126978216</v>
      </c>
      <c r="F108">
        <f t="shared" si="10"/>
        <v>257.80425955134427</v>
      </c>
      <c r="G108">
        <f t="shared" si="13"/>
        <v>147.45900375659406</v>
      </c>
      <c r="H108">
        <f t="shared" si="14"/>
        <v>110.34525579475022</v>
      </c>
      <c r="I108">
        <f t="shared" si="15"/>
        <v>44127.355871183463</v>
      </c>
      <c r="J108">
        <f t="shared" si="11"/>
        <v>2.4943713842186192E-3</v>
      </c>
    </row>
    <row r="109" spans="4:10" x14ac:dyDescent="0.25">
      <c r="D109">
        <v>107</v>
      </c>
      <c r="E109">
        <f t="shared" si="12"/>
        <v>44127.355871183463</v>
      </c>
      <c r="F109">
        <f t="shared" si="10"/>
        <v>257.80425955134427</v>
      </c>
      <c r="G109">
        <f t="shared" si="13"/>
        <v>147.09118623727821</v>
      </c>
      <c r="H109">
        <f t="shared" si="14"/>
        <v>110.71307331406607</v>
      </c>
      <c r="I109">
        <f t="shared" si="15"/>
        <v>44016.642797869397</v>
      </c>
      <c r="J109">
        <f t="shared" si="11"/>
        <v>2.5089441941017168E-3</v>
      </c>
    </row>
    <row r="110" spans="4:10" x14ac:dyDescent="0.25">
      <c r="D110">
        <v>108</v>
      </c>
      <c r="E110">
        <f t="shared" si="12"/>
        <v>44016.642797869397</v>
      </c>
      <c r="F110">
        <f t="shared" si="10"/>
        <v>257.80425955134427</v>
      </c>
      <c r="G110">
        <f t="shared" si="13"/>
        <v>146.72214265956467</v>
      </c>
      <c r="H110">
        <f t="shared" si="14"/>
        <v>111.08211689177961</v>
      </c>
      <c r="I110">
        <f t="shared" si="15"/>
        <v>43905.560680977615</v>
      </c>
      <c r="J110">
        <f t="shared" si="11"/>
        <v>2.5236390108596941E-3</v>
      </c>
    </row>
    <row r="111" spans="4:10" x14ac:dyDescent="0.25">
      <c r="D111">
        <v>109</v>
      </c>
      <c r="E111">
        <f t="shared" si="12"/>
        <v>43905.560680977615</v>
      </c>
      <c r="F111">
        <f t="shared" si="10"/>
        <v>257.80425955134427</v>
      </c>
      <c r="G111">
        <f t="shared" si="13"/>
        <v>146.35186893659207</v>
      </c>
      <c r="H111">
        <f t="shared" si="14"/>
        <v>111.4523906147522</v>
      </c>
      <c r="I111">
        <f t="shared" si="15"/>
        <v>43794.108290362863</v>
      </c>
      <c r="J111">
        <f t="shared" si="11"/>
        <v>2.5384572907422116E-3</v>
      </c>
    </row>
    <row r="112" spans="4:10" x14ac:dyDescent="0.25">
      <c r="D112">
        <v>110</v>
      </c>
      <c r="E112">
        <f t="shared" si="12"/>
        <v>43794.108290362863</v>
      </c>
      <c r="F112">
        <f t="shared" si="10"/>
        <v>257.80425955134427</v>
      </c>
      <c r="G112">
        <f t="shared" si="13"/>
        <v>145.98036096787621</v>
      </c>
      <c r="H112">
        <f t="shared" si="14"/>
        <v>111.82389858346806</v>
      </c>
      <c r="I112">
        <f t="shared" si="15"/>
        <v>43682.284391779394</v>
      </c>
      <c r="J112">
        <f t="shared" si="11"/>
        <v>2.553400513193587E-3</v>
      </c>
    </row>
    <row r="113" spans="4:10" x14ac:dyDescent="0.25">
      <c r="D113">
        <v>111</v>
      </c>
      <c r="E113">
        <f t="shared" si="12"/>
        <v>43682.284391779394</v>
      </c>
      <c r="F113">
        <f t="shared" si="10"/>
        <v>257.80425955134427</v>
      </c>
      <c r="G113">
        <f t="shared" si="13"/>
        <v>145.60761463926465</v>
      </c>
      <c r="H113">
        <f t="shared" si="14"/>
        <v>112.19664491207962</v>
      </c>
      <c r="I113">
        <f t="shared" si="15"/>
        <v>43570.087746867313</v>
      </c>
      <c r="J113">
        <f t="shared" si="11"/>
        <v>2.568470181316662E-3</v>
      </c>
    </row>
    <row r="114" spans="4:10" x14ac:dyDescent="0.25">
      <c r="D114">
        <v>112</v>
      </c>
      <c r="E114">
        <f t="shared" si="12"/>
        <v>43570.087746867313</v>
      </c>
      <c r="F114">
        <f t="shared" si="10"/>
        <v>257.80425955134427</v>
      </c>
      <c r="G114">
        <f t="shared" si="13"/>
        <v>145.23362582289104</v>
      </c>
      <c r="H114">
        <f t="shared" si="14"/>
        <v>112.57063372845323</v>
      </c>
      <c r="I114">
        <f t="shared" si="15"/>
        <v>43457.517113138863</v>
      </c>
      <c r="J114">
        <f t="shared" si="11"/>
        <v>2.5836678223478456E-3</v>
      </c>
    </row>
    <row r="115" spans="4:10" x14ac:dyDescent="0.25">
      <c r="D115">
        <v>113</v>
      </c>
      <c r="E115">
        <f t="shared" si="12"/>
        <v>43457.517113138863</v>
      </c>
      <c r="F115">
        <f t="shared" si="10"/>
        <v>257.80425955134427</v>
      </c>
      <c r="G115">
        <f t="shared" si="13"/>
        <v>144.85839037712955</v>
      </c>
      <c r="H115">
        <f t="shared" si="14"/>
        <v>112.94586917421472</v>
      </c>
      <c r="I115">
        <f t="shared" si="15"/>
        <v>43344.571243964652</v>
      </c>
      <c r="J115">
        <f t="shared" si="11"/>
        <v>2.5989949881436479E-3</v>
      </c>
    </row>
    <row r="116" spans="4:10" x14ac:dyDescent="0.25">
      <c r="D116">
        <v>114</v>
      </c>
      <c r="E116">
        <f t="shared" si="12"/>
        <v>43344.571243964652</v>
      </c>
      <c r="F116">
        <f t="shared" si="10"/>
        <v>257.80425955134427</v>
      </c>
      <c r="G116">
        <f t="shared" si="13"/>
        <v>144.48190414654883</v>
      </c>
      <c r="H116">
        <f t="shared" si="14"/>
        <v>113.32235540479545</v>
      </c>
      <c r="I116">
        <f t="shared" si="15"/>
        <v>43231.248888559858</v>
      </c>
      <c r="J116">
        <f t="shared" si="11"/>
        <v>2.6144532556790392E-3</v>
      </c>
    </row>
    <row r="117" spans="4:10" x14ac:dyDescent="0.25">
      <c r="D117">
        <v>115</v>
      </c>
      <c r="E117">
        <f t="shared" si="12"/>
        <v>43231.248888559858</v>
      </c>
      <c r="F117">
        <f t="shared" si="10"/>
        <v>257.80425955134427</v>
      </c>
      <c r="G117">
        <f t="shared" si="13"/>
        <v>144.10416296186619</v>
      </c>
      <c r="H117">
        <f t="shared" si="14"/>
        <v>113.70009658947808</v>
      </c>
      <c r="I117">
        <f t="shared" si="15"/>
        <v>43117.548791970381</v>
      </c>
      <c r="J117">
        <f t="shared" si="11"/>
        <v>2.630044227557954E-3</v>
      </c>
    </row>
    <row r="118" spans="4:10" x14ac:dyDescent="0.25">
      <c r="D118">
        <v>116</v>
      </c>
      <c r="E118">
        <f t="shared" si="12"/>
        <v>43117.548791970381</v>
      </c>
      <c r="F118">
        <f t="shared" si="10"/>
        <v>257.80425955134427</v>
      </c>
      <c r="G118">
        <f t="shared" si="13"/>
        <v>143.72516263990127</v>
      </c>
      <c r="H118">
        <f t="shared" si="14"/>
        <v>114.079096911443</v>
      </c>
      <c r="I118">
        <f t="shared" si="15"/>
        <v>43003.469695058935</v>
      </c>
      <c r="J118">
        <f t="shared" si="11"/>
        <v>2.6457695325363098E-3</v>
      </c>
    </row>
    <row r="119" spans="4:10" x14ac:dyDescent="0.25">
      <c r="D119">
        <v>117</v>
      </c>
      <c r="E119">
        <f t="shared" si="12"/>
        <v>43003.469695058935</v>
      </c>
      <c r="F119">
        <f t="shared" si="10"/>
        <v>257.80425955134427</v>
      </c>
      <c r="G119">
        <f t="shared" si="13"/>
        <v>143.34489898352979</v>
      </c>
      <c r="H119">
        <f t="shared" si="14"/>
        <v>114.45936056781449</v>
      </c>
      <c r="I119">
        <f t="shared" si="15"/>
        <v>42889.010334491119</v>
      </c>
      <c r="J119">
        <f t="shared" si="11"/>
        <v>2.6616308260578743E-3</v>
      </c>
    </row>
    <row r="120" spans="4:10" x14ac:dyDescent="0.25">
      <c r="D120">
        <v>118</v>
      </c>
      <c r="E120">
        <f t="shared" si="12"/>
        <v>42889.010334491119</v>
      </c>
      <c r="F120">
        <f t="shared" si="10"/>
        <v>257.80425955134427</v>
      </c>
      <c r="G120">
        <f t="shared" si="13"/>
        <v>142.96336778163706</v>
      </c>
      <c r="H120">
        <f t="shared" si="14"/>
        <v>114.84089176970721</v>
      </c>
      <c r="I120">
        <f t="shared" si="15"/>
        <v>42774.16944272141</v>
      </c>
      <c r="J120">
        <f t="shared" si="11"/>
        <v>2.6776297908033741E-3</v>
      </c>
    </row>
    <row r="121" spans="4:10" x14ac:dyDescent="0.25">
      <c r="D121">
        <v>119</v>
      </c>
      <c r="E121">
        <f t="shared" si="12"/>
        <v>42774.16944272141</v>
      </c>
      <c r="F121">
        <f t="shared" si="10"/>
        <v>257.80425955134427</v>
      </c>
      <c r="G121">
        <f t="shared" si="13"/>
        <v>142.58056480907138</v>
      </c>
      <c r="H121">
        <f t="shared" si="14"/>
        <v>115.2236947422729</v>
      </c>
      <c r="I121">
        <f t="shared" si="15"/>
        <v>42658.945747979138</v>
      </c>
      <c r="J121">
        <f t="shared" si="11"/>
        <v>2.6937681372532114E-3</v>
      </c>
    </row>
    <row r="122" spans="4:10" x14ac:dyDescent="0.25">
      <c r="D122">
        <v>120</v>
      </c>
      <c r="E122">
        <f t="shared" si="12"/>
        <v>42658.945747979138</v>
      </c>
      <c r="F122">
        <f t="shared" si="10"/>
        <v>257.80425955134427</v>
      </c>
      <c r="G122">
        <f t="shared" si="13"/>
        <v>142.19648582659713</v>
      </c>
      <c r="H122">
        <f t="shared" si="14"/>
        <v>115.60777372474715</v>
      </c>
      <c r="I122">
        <f t="shared" si="15"/>
        <v>42543.337974254391</v>
      </c>
      <c r="J122">
        <f t="shared" si="11"/>
        <v>2.7100476042641953E-3</v>
      </c>
    </row>
    <row r="123" spans="4:10" x14ac:dyDescent="0.25">
      <c r="D123">
        <v>121</v>
      </c>
      <c r="E123">
        <f t="shared" si="12"/>
        <v>42543.337974254391</v>
      </c>
      <c r="F123">
        <f t="shared" si="10"/>
        <v>257.80425955134427</v>
      </c>
      <c r="G123">
        <f t="shared" si="13"/>
        <v>141.81112658084797</v>
      </c>
      <c r="H123">
        <f t="shared" si="14"/>
        <v>115.9931329704963</v>
      </c>
      <c r="I123">
        <f t="shared" si="15"/>
        <v>42427.344841283892</v>
      </c>
      <c r="J123">
        <f t="shared" si="11"/>
        <v>2.726469959660686E-3</v>
      </c>
    </row>
    <row r="124" spans="4:10" x14ac:dyDescent="0.25">
      <c r="D124">
        <v>122</v>
      </c>
      <c r="E124">
        <f t="shared" si="12"/>
        <v>42427.344841283892</v>
      </c>
      <c r="F124">
        <f t="shared" si="10"/>
        <v>257.80425955134427</v>
      </c>
      <c r="G124">
        <f t="shared" si="13"/>
        <v>141.42448280427965</v>
      </c>
      <c r="H124">
        <f t="shared" si="14"/>
        <v>116.37977674706462</v>
      </c>
      <c r="I124">
        <f t="shared" si="15"/>
        <v>42310.965064536824</v>
      </c>
      <c r="J124">
        <f t="shared" si="11"/>
        <v>2.7430370008405848E-3</v>
      </c>
    </row>
    <row r="125" spans="4:10" x14ac:dyDescent="0.25">
      <c r="D125">
        <v>123</v>
      </c>
      <c r="E125">
        <f t="shared" si="12"/>
        <v>42310.965064536824</v>
      </c>
      <c r="F125">
        <f t="shared" si="10"/>
        <v>257.80425955134427</v>
      </c>
      <c r="G125">
        <f t="shared" si="13"/>
        <v>141.03655021512273</v>
      </c>
      <c r="H125">
        <f t="shared" si="14"/>
        <v>116.76770933622154</v>
      </c>
      <c r="I125">
        <f t="shared" si="15"/>
        <v>42194.197355200602</v>
      </c>
      <c r="J125">
        <f t="shared" si="11"/>
        <v>2.7597505553965977E-3</v>
      </c>
    </row>
    <row r="126" spans="4:10" x14ac:dyDescent="0.25">
      <c r="D126">
        <v>124</v>
      </c>
      <c r="E126">
        <f t="shared" si="12"/>
        <v>42194.197355200602</v>
      </c>
      <c r="F126">
        <f t="shared" si="10"/>
        <v>257.80425955134427</v>
      </c>
      <c r="G126">
        <f t="shared" si="13"/>
        <v>140.64732451733533</v>
      </c>
      <c r="H126">
        <f t="shared" si="14"/>
        <v>117.15693503400894</v>
      </c>
      <c r="I126">
        <f t="shared" si="15"/>
        <v>42077.040420166595</v>
      </c>
      <c r="J126">
        <f t="shared" si="11"/>
        <v>2.7766124817532258E-3</v>
      </c>
    </row>
    <row r="127" spans="4:10" x14ac:dyDescent="0.25">
      <c r="D127">
        <v>125</v>
      </c>
      <c r="E127">
        <f t="shared" si="12"/>
        <v>42077.040420166595</v>
      </c>
      <c r="F127">
        <f t="shared" si="10"/>
        <v>257.80425955134427</v>
      </c>
      <c r="G127">
        <f t="shared" si="13"/>
        <v>140.2568014005553</v>
      </c>
      <c r="H127">
        <f t="shared" si="14"/>
        <v>117.54745815078897</v>
      </c>
      <c r="I127">
        <f t="shared" si="15"/>
        <v>41959.492962015807</v>
      </c>
      <c r="J127">
        <f t="shared" si="11"/>
        <v>2.7936246698199588E-3</v>
      </c>
    </row>
    <row r="128" spans="4:10" x14ac:dyDescent="0.25">
      <c r="D128">
        <v>126</v>
      </c>
      <c r="E128">
        <f t="shared" si="12"/>
        <v>41959.492962015807</v>
      </c>
      <c r="F128">
        <f t="shared" si="10"/>
        <v>257.80425955134427</v>
      </c>
      <c r="G128">
        <f t="shared" si="13"/>
        <v>139.86497654005271</v>
      </c>
      <c r="H128">
        <f t="shared" si="14"/>
        <v>117.93928301129156</v>
      </c>
      <c r="I128">
        <f t="shared" si="15"/>
        <v>41841.553679004515</v>
      </c>
      <c r="J128">
        <f t="shared" si="11"/>
        <v>2.8107890416611352E-3</v>
      </c>
    </row>
    <row r="129" spans="4:10" x14ac:dyDescent="0.25">
      <c r="D129">
        <v>127</v>
      </c>
      <c r="E129">
        <f t="shared" si="12"/>
        <v>41841.553679004515</v>
      </c>
      <c r="F129">
        <f t="shared" si="10"/>
        <v>257.80425955134427</v>
      </c>
      <c r="G129">
        <f t="shared" si="13"/>
        <v>139.47184559668173</v>
      </c>
      <c r="H129">
        <f t="shared" si="14"/>
        <v>118.33241395466254</v>
      </c>
      <c r="I129">
        <f t="shared" si="15"/>
        <v>41723.221265049855</v>
      </c>
      <c r="J129">
        <f t="shared" si="11"/>
        <v>2.8281075521829875E-3</v>
      </c>
    </row>
    <row r="130" spans="4:10" x14ac:dyDescent="0.25">
      <c r="D130">
        <v>128</v>
      </c>
      <c r="E130">
        <f t="shared" si="12"/>
        <v>41723.221265049855</v>
      </c>
      <c r="F130">
        <f t="shared" si="10"/>
        <v>257.80425955134427</v>
      </c>
      <c r="G130">
        <f t="shared" si="13"/>
        <v>139.07740421683286</v>
      </c>
      <c r="H130">
        <f t="shared" si="14"/>
        <v>118.72685533451141</v>
      </c>
      <c r="I130">
        <f t="shared" si="15"/>
        <v>41604.494409715342</v>
      </c>
      <c r="J130">
        <f t="shared" si="11"/>
        <v>2.84558218983837E-3</v>
      </c>
    </row>
    <row r="131" spans="4:10" x14ac:dyDescent="0.25">
      <c r="D131">
        <v>129</v>
      </c>
      <c r="E131">
        <f t="shared" si="12"/>
        <v>41604.494409715342</v>
      </c>
      <c r="F131">
        <f t="shared" si="10"/>
        <v>257.80425955134427</v>
      </c>
      <c r="G131">
        <f t="shared" si="13"/>
        <v>138.68164803238446</v>
      </c>
      <c r="H131">
        <f t="shared" si="14"/>
        <v>119.12261151895981</v>
      </c>
      <c r="I131">
        <f t="shared" si="15"/>
        <v>41485.371798196385</v>
      </c>
      <c r="J131">
        <f t="shared" si="11"/>
        <v>2.8632149773497235E-3</v>
      </c>
    </row>
    <row r="132" spans="4:10" x14ac:dyDescent="0.25">
      <c r="D132">
        <v>130</v>
      </c>
      <c r="E132">
        <f t="shared" si="12"/>
        <v>41485.371798196385</v>
      </c>
      <c r="F132">
        <f t="shared" ref="F132:F195" si="16">$B$7</f>
        <v>257.80425955134427</v>
      </c>
      <c r="G132">
        <f t="shared" si="13"/>
        <v>138.28457266065462</v>
      </c>
      <c r="H132">
        <f t="shared" si="14"/>
        <v>119.51968689068966</v>
      </c>
      <c r="I132">
        <f t="shared" si="15"/>
        <v>41365.852111305692</v>
      </c>
      <c r="J132">
        <f t="shared" ref="J132:J195" si="17">H132/E132</f>
        <v>2.881007972450807E-3</v>
      </c>
    </row>
    <row r="133" spans="4:10" x14ac:dyDescent="0.25">
      <c r="D133">
        <v>131</v>
      </c>
      <c r="E133">
        <f t="shared" si="12"/>
        <v>41365.852111305692</v>
      </c>
      <c r="F133">
        <f t="shared" si="16"/>
        <v>257.80425955134427</v>
      </c>
      <c r="G133">
        <f t="shared" si="13"/>
        <v>137.8861737043523</v>
      </c>
      <c r="H133">
        <f t="shared" si="14"/>
        <v>119.91808584699197</v>
      </c>
      <c r="I133">
        <f t="shared" si="15"/>
        <v>41245.9340254587</v>
      </c>
      <c r="J133">
        <f t="shared" si="17"/>
        <v>2.8989632686477933E-3</v>
      </c>
    </row>
    <row r="134" spans="4:10" x14ac:dyDescent="0.25">
      <c r="D134">
        <v>132</v>
      </c>
      <c r="E134">
        <f t="shared" si="12"/>
        <v>41245.9340254587</v>
      </c>
      <c r="F134">
        <f t="shared" si="16"/>
        <v>257.80425955134427</v>
      </c>
      <c r="G134">
        <f t="shared" si="13"/>
        <v>137.486446751529</v>
      </c>
      <c r="H134">
        <f t="shared" si="14"/>
        <v>120.31781279981527</v>
      </c>
      <c r="I134">
        <f t="shared" si="15"/>
        <v>41125.616212658882</v>
      </c>
      <c r="J134">
        <f t="shared" si="17"/>
        <v>2.9170829960002875E-3</v>
      </c>
    </row>
    <row r="135" spans="4:10" x14ac:dyDescent="0.25">
      <c r="D135">
        <v>133</v>
      </c>
      <c r="E135">
        <f t="shared" si="12"/>
        <v>41125.616212658882</v>
      </c>
      <c r="F135">
        <f t="shared" si="16"/>
        <v>257.80425955134427</v>
      </c>
      <c r="G135">
        <f t="shared" si="13"/>
        <v>137.08538737552962</v>
      </c>
      <c r="H135">
        <f t="shared" si="14"/>
        <v>120.71887217581465</v>
      </c>
      <c r="I135">
        <f t="shared" si="15"/>
        <v>41004.897340483069</v>
      </c>
      <c r="J135">
        <f t="shared" si="17"/>
        <v>2.9353693219229177E-3</v>
      </c>
    </row>
    <row r="136" spans="4:10" x14ac:dyDescent="0.25">
      <c r="D136">
        <v>134</v>
      </c>
      <c r="E136">
        <f t="shared" si="12"/>
        <v>41004.897340483069</v>
      </c>
      <c r="F136">
        <f t="shared" si="16"/>
        <v>257.80425955134427</v>
      </c>
      <c r="G136">
        <f t="shared" si="13"/>
        <v>136.68299113494356</v>
      </c>
      <c r="H136">
        <f t="shared" si="14"/>
        <v>121.12126841640071</v>
      </c>
      <c r="I136">
        <f t="shared" si="15"/>
        <v>40883.77607206667</v>
      </c>
      <c r="J136">
        <f t="shared" si="17"/>
        <v>2.9538244520080979E-3</v>
      </c>
    </row>
    <row r="137" spans="4:10" x14ac:dyDescent="0.25">
      <c r="D137">
        <v>135</v>
      </c>
      <c r="E137">
        <f t="shared" si="12"/>
        <v>40883.77607206667</v>
      </c>
      <c r="F137">
        <f t="shared" si="16"/>
        <v>257.80425955134427</v>
      </c>
      <c r="G137">
        <f t="shared" si="13"/>
        <v>136.27925357355556</v>
      </c>
      <c r="H137">
        <f t="shared" si="14"/>
        <v>121.52500597778871</v>
      </c>
      <c r="I137">
        <f t="shared" si="15"/>
        <v>40762.25106608888</v>
      </c>
      <c r="J137">
        <f t="shared" si="17"/>
        <v>2.9724506308706441E-3</v>
      </c>
    </row>
    <row r="138" spans="4:10" x14ac:dyDescent="0.25">
      <c r="D138">
        <v>136</v>
      </c>
      <c r="E138">
        <f t="shared" si="12"/>
        <v>40762.25106608888</v>
      </c>
      <c r="F138">
        <f t="shared" si="16"/>
        <v>257.80425955134427</v>
      </c>
      <c r="G138">
        <f t="shared" si="13"/>
        <v>135.87417022029626</v>
      </c>
      <c r="H138">
        <f t="shared" si="14"/>
        <v>121.93008933104801</v>
      </c>
      <c r="I138">
        <f t="shared" si="15"/>
        <v>40640.32097675783</v>
      </c>
      <c r="J138">
        <f t="shared" si="17"/>
        <v>2.9912501430149094E-3</v>
      </c>
    </row>
    <row r="139" spans="4:10" x14ac:dyDescent="0.25">
      <c r="D139">
        <v>137</v>
      </c>
      <c r="E139">
        <f t="shared" si="12"/>
        <v>40640.32097675783</v>
      </c>
      <c r="F139">
        <f t="shared" si="16"/>
        <v>257.80425955134427</v>
      </c>
      <c r="G139">
        <f t="shared" si="13"/>
        <v>135.46773658919275</v>
      </c>
      <c r="H139">
        <f t="shared" si="14"/>
        <v>122.33652296215152</v>
      </c>
      <c r="I139">
        <f t="shared" si="15"/>
        <v>40517.984453795681</v>
      </c>
      <c r="J139">
        <f t="shared" si="17"/>
        <v>3.010225313725147E-3</v>
      </c>
    </row>
    <row r="140" spans="4:10" x14ac:dyDescent="0.25">
      <c r="D140">
        <v>138</v>
      </c>
      <c r="E140">
        <f t="shared" si="12"/>
        <v>40517.984453795681</v>
      </c>
      <c r="F140">
        <f t="shared" si="16"/>
        <v>257.80425955134427</v>
      </c>
      <c r="G140">
        <f t="shared" si="13"/>
        <v>135.05994817931892</v>
      </c>
      <c r="H140">
        <f t="shared" si="14"/>
        <v>122.74431137202535</v>
      </c>
      <c r="I140">
        <f t="shared" si="15"/>
        <v>40395.24014242366</v>
      </c>
      <c r="J140">
        <f t="shared" si="17"/>
        <v>3.0293785099798267E-3</v>
      </c>
    </row>
    <row r="141" spans="4:10" x14ac:dyDescent="0.25">
      <c r="D141">
        <v>139</v>
      </c>
      <c r="E141">
        <f t="shared" si="12"/>
        <v>40395.24014242366</v>
      </c>
      <c r="F141">
        <f t="shared" si="16"/>
        <v>257.80425955134427</v>
      </c>
      <c r="G141">
        <f t="shared" si="13"/>
        <v>134.65080047474552</v>
      </c>
      <c r="H141">
        <f t="shared" si="14"/>
        <v>123.15345907659875</v>
      </c>
      <c r="I141">
        <f t="shared" si="15"/>
        <v>40272.086683347057</v>
      </c>
      <c r="J141">
        <f t="shared" si="17"/>
        <v>3.048712141390669E-3</v>
      </c>
    </row>
    <row r="142" spans="4:10" x14ac:dyDescent="0.25">
      <c r="D142">
        <v>140</v>
      </c>
      <c r="E142">
        <f t="shared" si="12"/>
        <v>40272.086683347057</v>
      </c>
      <c r="F142">
        <f t="shared" si="16"/>
        <v>257.80425955134427</v>
      </c>
      <c r="G142">
        <f t="shared" si="13"/>
        <v>134.2402889444902</v>
      </c>
      <c r="H142">
        <f t="shared" si="14"/>
        <v>123.56397060685407</v>
      </c>
      <c r="I142">
        <f t="shared" si="15"/>
        <v>40148.522712740203</v>
      </c>
      <c r="J142">
        <f t="shared" si="17"/>
        <v>3.068228661167168E-3</v>
      </c>
    </row>
    <row r="143" spans="4:10" x14ac:dyDescent="0.25">
      <c r="D143">
        <v>141</v>
      </c>
      <c r="E143">
        <f t="shared" si="12"/>
        <v>40148.522712740203</v>
      </c>
      <c r="F143">
        <f t="shared" si="16"/>
        <v>257.80425955134427</v>
      </c>
      <c r="G143">
        <f t="shared" si="13"/>
        <v>133.82840904246734</v>
      </c>
      <c r="H143">
        <f t="shared" si="14"/>
        <v>123.97585050887693</v>
      </c>
      <c r="I143">
        <f t="shared" si="15"/>
        <v>40024.546862231327</v>
      </c>
      <c r="J143">
        <f t="shared" si="17"/>
        <v>3.0879305671074188E-3</v>
      </c>
    </row>
    <row r="144" spans="4:10" x14ac:dyDescent="0.25">
      <c r="D144">
        <v>142</v>
      </c>
      <c r="E144">
        <f t="shared" si="12"/>
        <v>40024.546862231327</v>
      </c>
      <c r="F144">
        <f t="shared" si="16"/>
        <v>257.80425955134427</v>
      </c>
      <c r="G144">
        <f t="shared" si="13"/>
        <v>133.41515620743778</v>
      </c>
      <c r="H144">
        <f t="shared" si="14"/>
        <v>124.3891033439065</v>
      </c>
      <c r="I144">
        <f t="shared" si="15"/>
        <v>39900.157758887421</v>
      </c>
      <c r="J144">
        <f t="shared" si="17"/>
        <v>3.1078204026160944E-3</v>
      </c>
    </row>
    <row r="145" spans="4:10" x14ac:dyDescent="0.25">
      <c r="D145">
        <v>143</v>
      </c>
      <c r="E145">
        <f t="shared" si="12"/>
        <v>39900.157758887421</v>
      </c>
      <c r="F145">
        <f t="shared" si="16"/>
        <v>257.80425955134427</v>
      </c>
      <c r="G145">
        <f t="shared" si="13"/>
        <v>133.00052586295809</v>
      </c>
      <c r="H145">
        <f t="shared" si="14"/>
        <v>124.80373368838619</v>
      </c>
      <c r="I145">
        <f t="shared" si="15"/>
        <v>39775.354025199034</v>
      </c>
      <c r="J145">
        <f t="shared" si="17"/>
        <v>3.127900757750443E-3</v>
      </c>
    </row>
    <row r="146" spans="4:10" x14ac:dyDescent="0.25">
      <c r="D146">
        <v>144</v>
      </c>
      <c r="E146">
        <f t="shared" si="12"/>
        <v>39775.354025199034</v>
      </c>
      <c r="F146">
        <f t="shared" si="16"/>
        <v>257.80425955134427</v>
      </c>
      <c r="G146">
        <f t="shared" si="13"/>
        <v>132.5845134173301</v>
      </c>
      <c r="H146">
        <f t="shared" si="14"/>
        <v>125.21974613401417</v>
      </c>
      <c r="I146">
        <f t="shared" si="15"/>
        <v>39650.134279065023</v>
      </c>
      <c r="J146">
        <f t="shared" si="17"/>
        <v>3.1481742702951991E-3</v>
      </c>
    </row>
    <row r="147" spans="4:10" x14ac:dyDescent="0.25">
      <c r="D147">
        <v>145</v>
      </c>
      <c r="E147">
        <f t="shared" si="12"/>
        <v>39650.134279065023</v>
      </c>
      <c r="F147">
        <f t="shared" si="16"/>
        <v>257.80425955134427</v>
      </c>
      <c r="G147">
        <f t="shared" si="13"/>
        <v>132.16711426355008</v>
      </c>
      <c r="H147">
        <f t="shared" si="14"/>
        <v>125.6371452877942</v>
      </c>
      <c r="I147">
        <f t="shared" si="15"/>
        <v>39524.497133777229</v>
      </c>
      <c r="J147">
        <f t="shared" si="17"/>
        <v>3.1686436268673541E-3</v>
      </c>
    </row>
    <row r="148" spans="4:10" x14ac:dyDescent="0.25">
      <c r="D148">
        <v>146</v>
      </c>
      <c r="E148">
        <f t="shared" si="12"/>
        <v>39524.497133777229</v>
      </c>
      <c r="F148">
        <f t="shared" si="16"/>
        <v>257.80425955134427</v>
      </c>
      <c r="G148">
        <f t="shared" si="13"/>
        <v>131.74832377925745</v>
      </c>
      <c r="H148">
        <f t="shared" si="14"/>
        <v>126.05593577208683</v>
      </c>
      <c r="I148">
        <f t="shared" si="15"/>
        <v>39398.441198005145</v>
      </c>
      <c r="J148">
        <f t="shared" si="17"/>
        <v>3.1893115640517717E-3</v>
      </c>
    </row>
    <row r="149" spans="4:10" x14ac:dyDescent="0.25">
      <c r="D149">
        <v>147</v>
      </c>
      <c r="E149">
        <f t="shared" si="12"/>
        <v>39398.441198005145</v>
      </c>
      <c r="F149">
        <f t="shared" si="16"/>
        <v>257.80425955134427</v>
      </c>
      <c r="G149">
        <f t="shared" si="13"/>
        <v>131.32813732668382</v>
      </c>
      <c r="H149">
        <f t="shared" si="14"/>
        <v>126.47612222466046</v>
      </c>
      <c r="I149">
        <f t="shared" si="15"/>
        <v>39271.965075780485</v>
      </c>
      <c r="J149">
        <f t="shared" si="17"/>
        <v>3.2101808695686241E-3</v>
      </c>
    </row>
    <row r="150" spans="4:10" x14ac:dyDescent="0.25">
      <c r="D150">
        <v>148</v>
      </c>
      <c r="E150">
        <f t="shared" si="12"/>
        <v>39271.965075780485</v>
      </c>
      <c r="F150">
        <f t="shared" si="16"/>
        <v>257.80425955134427</v>
      </c>
      <c r="G150">
        <f t="shared" si="13"/>
        <v>130.90655025260162</v>
      </c>
      <c r="H150">
        <f t="shared" si="14"/>
        <v>126.89770929874265</v>
      </c>
      <c r="I150">
        <f t="shared" si="15"/>
        <v>39145.067366481744</v>
      </c>
      <c r="J150">
        <f t="shared" si="17"/>
        <v>3.2312543834737231E-3</v>
      </c>
    </row>
    <row r="151" spans="4:10" x14ac:dyDescent="0.25">
      <c r="D151">
        <v>149</v>
      </c>
      <c r="E151">
        <f t="shared" si="12"/>
        <v>39145.067366481744</v>
      </c>
      <c r="F151">
        <f t="shared" si="16"/>
        <v>257.80425955134427</v>
      </c>
      <c r="G151">
        <f t="shared" si="13"/>
        <v>130.48355788827249</v>
      </c>
      <c r="H151">
        <f t="shared" si="14"/>
        <v>127.32070166307179</v>
      </c>
      <c r="I151">
        <f t="shared" si="15"/>
        <v>39017.746664818675</v>
      </c>
      <c r="J151">
        <f t="shared" si="17"/>
        <v>3.2525349993928246E-3</v>
      </c>
    </row>
    <row r="152" spans="4:10" x14ac:dyDescent="0.25">
      <c r="D152">
        <v>150</v>
      </c>
      <c r="E152">
        <f t="shared" si="12"/>
        <v>39017.746664818675</v>
      </c>
      <c r="F152">
        <f t="shared" si="16"/>
        <v>257.80425955134427</v>
      </c>
      <c r="G152">
        <f t="shared" si="13"/>
        <v>130.05915554939557</v>
      </c>
      <c r="H152">
        <f t="shared" si="14"/>
        <v>127.7451040019487</v>
      </c>
      <c r="I152">
        <f t="shared" si="15"/>
        <v>38890.001560816723</v>
      </c>
      <c r="J152">
        <f t="shared" si="17"/>
        <v>3.2740256657910302E-3</v>
      </c>
    </row>
    <row r="153" spans="4:10" x14ac:dyDescent="0.25">
      <c r="D153">
        <v>151</v>
      </c>
      <c r="E153">
        <f t="shared" si="12"/>
        <v>38890.001560816723</v>
      </c>
      <c r="F153">
        <f t="shared" si="16"/>
        <v>257.80425955134427</v>
      </c>
      <c r="G153">
        <f t="shared" si="13"/>
        <v>129.63333853605573</v>
      </c>
      <c r="H153">
        <f t="shared" si="14"/>
        <v>128.17092101528854</v>
      </c>
      <c r="I153">
        <f t="shared" si="15"/>
        <v>38761.830639801432</v>
      </c>
      <c r="J153">
        <f t="shared" si="17"/>
        <v>3.2957293872784522E-3</v>
      </c>
    </row>
    <row r="154" spans="4:10" x14ac:dyDescent="0.25">
      <c r="D154">
        <v>152</v>
      </c>
      <c r="E154">
        <f t="shared" si="12"/>
        <v>38761.830639801432</v>
      </c>
      <c r="F154">
        <f t="shared" si="16"/>
        <v>257.80425955134427</v>
      </c>
      <c r="G154">
        <f t="shared" si="13"/>
        <v>129.20610213267145</v>
      </c>
      <c r="H154">
        <f t="shared" si="14"/>
        <v>128.59815741867283</v>
      </c>
      <c r="I154">
        <f t="shared" si="15"/>
        <v>38633.232482382758</v>
      </c>
      <c r="J154">
        <f t="shared" si="17"/>
        <v>3.3176492259533695E-3</v>
      </c>
    </row>
    <row r="155" spans="4:10" x14ac:dyDescent="0.25">
      <c r="D155">
        <v>153</v>
      </c>
      <c r="E155">
        <f t="shared" si="12"/>
        <v>38633.232482382758</v>
      </c>
      <c r="F155">
        <f t="shared" si="16"/>
        <v>257.80425955134427</v>
      </c>
      <c r="G155">
        <f t="shared" si="13"/>
        <v>128.77744160794254</v>
      </c>
      <c r="H155">
        <f t="shared" si="14"/>
        <v>129.02681794340174</v>
      </c>
      <c r="I155">
        <f t="shared" si="15"/>
        <v>38504.20566443936</v>
      </c>
      <c r="J155">
        <f t="shared" si="17"/>
        <v>3.3397883027841274E-3</v>
      </c>
    </row>
    <row r="156" spans="4:10" x14ac:dyDescent="0.25">
      <c r="D156">
        <v>154</v>
      </c>
      <c r="E156">
        <f t="shared" si="12"/>
        <v>38504.20566443936</v>
      </c>
      <c r="F156">
        <f t="shared" si="16"/>
        <v>257.80425955134427</v>
      </c>
      <c r="G156">
        <f t="shared" si="13"/>
        <v>128.34735221479787</v>
      </c>
      <c r="H156">
        <f t="shared" si="14"/>
        <v>129.45690733654641</v>
      </c>
      <c r="I156">
        <f t="shared" si="15"/>
        <v>38374.74875710281</v>
      </c>
      <c r="J156">
        <f t="shared" si="17"/>
        <v>3.3621497990310861E-3</v>
      </c>
    </row>
    <row r="157" spans="4:10" x14ac:dyDescent="0.25">
      <c r="D157">
        <v>155</v>
      </c>
      <c r="E157">
        <f t="shared" si="12"/>
        <v>38374.74875710281</v>
      </c>
      <c r="F157">
        <f t="shared" si="16"/>
        <v>257.80425955134427</v>
      </c>
      <c r="G157">
        <f t="shared" si="13"/>
        <v>127.91582919034271</v>
      </c>
      <c r="H157">
        <f t="shared" si="14"/>
        <v>129.88843036100155</v>
      </c>
      <c r="I157">
        <f t="shared" si="15"/>
        <v>38244.860326741808</v>
      </c>
      <c r="J157">
        <f t="shared" si="17"/>
        <v>3.3847369577099944E-3</v>
      </c>
    </row>
    <row r="158" spans="4:10" x14ac:dyDescent="0.25">
      <c r="D158">
        <v>156</v>
      </c>
      <c r="E158">
        <f t="shared" si="12"/>
        <v>38244.860326741808</v>
      </c>
      <c r="F158">
        <f t="shared" si="16"/>
        <v>257.80425955134427</v>
      </c>
      <c r="G158">
        <f t="shared" si="13"/>
        <v>127.48286775580603</v>
      </c>
      <c r="H158">
        <f t="shared" si="14"/>
        <v>130.32139179553826</v>
      </c>
      <c r="I158">
        <f t="shared" si="15"/>
        <v>38114.538934946271</v>
      </c>
      <c r="J158">
        <f t="shared" si="17"/>
        <v>3.4075530850981861E-3</v>
      </c>
    </row>
    <row r="159" spans="4:10" x14ac:dyDescent="0.25">
      <c r="D159">
        <v>157</v>
      </c>
      <c r="E159">
        <f t="shared" si="12"/>
        <v>38114.538934946271</v>
      </c>
      <c r="F159">
        <f t="shared" si="16"/>
        <v>257.80425955134427</v>
      </c>
      <c r="G159">
        <f t="shared" si="13"/>
        <v>127.04846311648758</v>
      </c>
      <c r="H159">
        <f t="shared" si="14"/>
        <v>130.75579643485668</v>
      </c>
      <c r="I159">
        <f t="shared" si="15"/>
        <v>37983.783138511411</v>
      </c>
      <c r="J159">
        <f t="shared" si="17"/>
        <v>3.4306015522850767E-3</v>
      </c>
    </row>
    <row r="160" spans="4:10" x14ac:dyDescent="0.25">
      <c r="D160">
        <v>158</v>
      </c>
      <c r="E160">
        <f t="shared" si="12"/>
        <v>37983.783138511411</v>
      </c>
      <c r="F160">
        <f t="shared" si="16"/>
        <v>257.80425955134427</v>
      </c>
      <c r="G160">
        <f t="shared" si="13"/>
        <v>126.6126104617047</v>
      </c>
      <c r="H160">
        <f t="shared" si="14"/>
        <v>131.19164908963955</v>
      </c>
      <c r="I160">
        <f t="shared" si="15"/>
        <v>37852.591489421771</v>
      </c>
      <c r="J160">
        <f t="shared" si="17"/>
        <v>3.4538857967685039E-3</v>
      </c>
    </row>
    <row r="161" spans="4:10" x14ac:dyDescent="0.25">
      <c r="D161">
        <v>159</v>
      </c>
      <c r="E161">
        <f t="shared" ref="E161:E224" si="18">I160</f>
        <v>37852.591489421771</v>
      </c>
      <c r="F161">
        <f t="shared" si="16"/>
        <v>257.80425955134427</v>
      </c>
      <c r="G161">
        <f t="shared" ref="G161:G224" si="19">E161*$B$3/12</f>
        <v>126.17530496473923</v>
      </c>
      <c r="H161">
        <f t="shared" ref="H161:H224" si="20">F161-G161</f>
        <v>131.62895458660506</v>
      </c>
      <c r="I161">
        <f t="shared" ref="I161:I224" si="21">E161-H161</f>
        <v>37720.962534835169</v>
      </c>
      <c r="J161">
        <f t="shared" si="17"/>
        <v>3.4774093240984541E-3</v>
      </c>
    </row>
    <row r="162" spans="4:10" x14ac:dyDescent="0.25">
      <c r="D162">
        <v>160</v>
      </c>
      <c r="E162">
        <f t="shared" si="18"/>
        <v>37720.962534835169</v>
      </c>
      <c r="F162">
        <f t="shared" si="16"/>
        <v>257.80425955134427</v>
      </c>
      <c r="G162">
        <f t="shared" si="19"/>
        <v>125.7365417827839</v>
      </c>
      <c r="H162">
        <f t="shared" si="20"/>
        <v>132.06771776856039</v>
      </c>
      <c r="I162">
        <f t="shared" si="21"/>
        <v>37588.894817066612</v>
      </c>
      <c r="J162">
        <f t="shared" si="17"/>
        <v>3.5011757095698799E-3</v>
      </c>
    </row>
    <row r="163" spans="4:10" x14ac:dyDescent="0.25">
      <c r="D163">
        <v>161</v>
      </c>
      <c r="E163">
        <f t="shared" si="18"/>
        <v>37588.894817066612</v>
      </c>
      <c r="F163">
        <f t="shared" si="16"/>
        <v>257.80425955134427</v>
      </c>
      <c r="G163">
        <f t="shared" si="19"/>
        <v>125.29631605688871</v>
      </c>
      <c r="H163">
        <f t="shared" si="20"/>
        <v>132.50794349445556</v>
      </c>
      <c r="I163">
        <f t="shared" si="21"/>
        <v>37456.386873572155</v>
      </c>
      <c r="J163">
        <f t="shared" si="17"/>
        <v>3.5251885999663E-3</v>
      </c>
    </row>
    <row r="164" spans="4:10" x14ac:dyDescent="0.25">
      <c r="D164">
        <v>162</v>
      </c>
      <c r="E164">
        <f t="shared" si="18"/>
        <v>37456.386873572155</v>
      </c>
      <c r="F164">
        <f t="shared" si="16"/>
        <v>257.80425955134427</v>
      </c>
      <c r="G164">
        <f t="shared" si="19"/>
        <v>124.85462291190719</v>
      </c>
      <c r="H164">
        <f t="shared" si="20"/>
        <v>132.94963663943707</v>
      </c>
      <c r="I164">
        <f t="shared" si="21"/>
        <v>37323.437236932717</v>
      </c>
      <c r="J164">
        <f t="shared" si="17"/>
        <v>3.549451715355958E-3</v>
      </c>
    </row>
    <row r="165" spans="4:10" x14ac:dyDescent="0.25">
      <c r="D165">
        <v>163</v>
      </c>
      <c r="E165">
        <f t="shared" si="18"/>
        <v>37323.437236932717</v>
      </c>
      <c r="F165">
        <f t="shared" si="16"/>
        <v>257.80425955134427</v>
      </c>
      <c r="G165">
        <f t="shared" si="19"/>
        <v>124.41145745644239</v>
      </c>
      <c r="H165">
        <f t="shared" si="20"/>
        <v>133.39280209490187</v>
      </c>
      <c r="I165">
        <f t="shared" si="21"/>
        <v>37190.044434837815</v>
      </c>
      <c r="J165">
        <f t="shared" si="17"/>
        <v>3.5739688509424175E-3</v>
      </c>
    </row>
    <row r="166" spans="4:10" x14ac:dyDescent="0.25">
      <c r="D166">
        <v>164</v>
      </c>
      <c r="E166">
        <f t="shared" si="18"/>
        <v>37190.044434837815</v>
      </c>
      <c r="F166">
        <f t="shared" si="16"/>
        <v>257.80425955134427</v>
      </c>
      <c r="G166">
        <f t="shared" si="19"/>
        <v>123.96681478279271</v>
      </c>
      <c r="H166">
        <f t="shared" si="20"/>
        <v>133.83744476855156</v>
      </c>
      <c r="I166">
        <f t="shared" si="21"/>
        <v>37056.206990069266</v>
      </c>
      <c r="J166">
        <f t="shared" si="17"/>
        <v>3.5987438789715238E-3</v>
      </c>
    </row>
    <row r="167" spans="4:10" x14ac:dyDescent="0.25">
      <c r="D167">
        <v>165</v>
      </c>
      <c r="E167">
        <f t="shared" si="18"/>
        <v>37056.206990069266</v>
      </c>
      <c r="F167">
        <f t="shared" si="16"/>
        <v>257.80425955134427</v>
      </c>
      <c r="G167">
        <f t="shared" si="19"/>
        <v>123.52068996689756</v>
      </c>
      <c r="H167">
        <f t="shared" si="20"/>
        <v>134.2835695844467</v>
      </c>
      <c r="I167">
        <f t="shared" si="21"/>
        <v>36921.923420484818</v>
      </c>
      <c r="J167">
        <f t="shared" si="17"/>
        <v>3.6237807506967323E-3</v>
      </c>
    </row>
    <row r="168" spans="4:10" x14ac:dyDescent="0.25">
      <c r="D168">
        <v>166</v>
      </c>
      <c r="E168">
        <f t="shared" si="18"/>
        <v>36921.923420484818</v>
      </c>
      <c r="F168">
        <f t="shared" si="16"/>
        <v>257.80425955134427</v>
      </c>
      <c r="G168">
        <f t="shared" si="19"/>
        <v>123.07307806828273</v>
      </c>
      <c r="H168">
        <f t="shared" si="20"/>
        <v>134.73118148306156</v>
      </c>
      <c r="I168">
        <f t="shared" si="21"/>
        <v>36787.192239001757</v>
      </c>
      <c r="J168">
        <f t="shared" si="17"/>
        <v>3.6490834984049272E-3</v>
      </c>
    </row>
    <row r="169" spans="4:10" x14ac:dyDescent="0.25">
      <c r="D169">
        <v>167</v>
      </c>
      <c r="E169">
        <f t="shared" si="18"/>
        <v>36787.192239001757</v>
      </c>
      <c r="F169">
        <f t="shared" si="16"/>
        <v>257.80425955134427</v>
      </c>
      <c r="G169">
        <f t="shared" si="19"/>
        <v>122.62397413000586</v>
      </c>
      <c r="H169">
        <f t="shared" si="20"/>
        <v>135.1802854213384</v>
      </c>
      <c r="I169">
        <f t="shared" si="21"/>
        <v>36652.011953580419</v>
      </c>
      <c r="J169">
        <f t="shared" si="17"/>
        <v>3.6746562375048657E-3</v>
      </c>
    </row>
    <row r="170" spans="4:10" x14ac:dyDescent="0.25">
      <c r="D170">
        <v>168</v>
      </c>
      <c r="E170">
        <f t="shared" si="18"/>
        <v>36652.011953580419</v>
      </c>
      <c r="F170">
        <f t="shared" si="16"/>
        <v>257.80425955134427</v>
      </c>
      <c r="G170">
        <f t="shared" si="19"/>
        <v>122.17337317860141</v>
      </c>
      <c r="H170">
        <f t="shared" si="20"/>
        <v>135.63088637274285</v>
      </c>
      <c r="I170">
        <f t="shared" si="21"/>
        <v>36516.381067207672</v>
      </c>
      <c r="J170">
        <f t="shared" si="17"/>
        <v>3.7005031686805803E-3</v>
      </c>
    </row>
    <row r="171" spans="4:10" x14ac:dyDescent="0.25">
      <c r="D171">
        <v>169</v>
      </c>
      <c r="E171">
        <f t="shared" si="18"/>
        <v>36516.381067207672</v>
      </c>
      <c r="F171">
        <f t="shared" si="16"/>
        <v>257.80425955134427</v>
      </c>
      <c r="G171">
        <f t="shared" si="19"/>
        <v>121.72127022402559</v>
      </c>
      <c r="H171">
        <f t="shared" si="20"/>
        <v>136.08298932731867</v>
      </c>
      <c r="I171">
        <f t="shared" si="21"/>
        <v>36380.298077880354</v>
      </c>
      <c r="J171">
        <f t="shared" si="17"/>
        <v>3.72662858011205E-3</v>
      </c>
    </row>
    <row r="172" spans="4:10" x14ac:dyDescent="0.25">
      <c r="D172">
        <v>170</v>
      </c>
      <c r="E172">
        <f t="shared" si="18"/>
        <v>36380.298077880354</v>
      </c>
      <c r="F172">
        <f t="shared" si="16"/>
        <v>257.80425955134427</v>
      </c>
      <c r="G172">
        <f t="shared" si="19"/>
        <v>121.26766025960119</v>
      </c>
      <c r="H172">
        <f t="shared" si="20"/>
        <v>136.53659929174307</v>
      </c>
      <c r="I172">
        <f t="shared" si="21"/>
        <v>36243.761478588611</v>
      </c>
      <c r="J172">
        <f t="shared" si="17"/>
        <v>3.7530368497656406E-3</v>
      </c>
    </row>
    <row r="173" spans="4:10" x14ac:dyDescent="0.25">
      <c r="D173">
        <v>171</v>
      </c>
      <c r="E173">
        <f t="shared" si="18"/>
        <v>36243.761478588611</v>
      </c>
      <c r="F173">
        <f t="shared" si="16"/>
        <v>257.80425955134427</v>
      </c>
      <c r="G173">
        <f t="shared" si="19"/>
        <v>120.81253826196205</v>
      </c>
      <c r="H173">
        <f t="shared" si="20"/>
        <v>136.99172128938221</v>
      </c>
      <c r="I173">
        <f t="shared" si="21"/>
        <v>36106.769757299226</v>
      </c>
      <c r="J173">
        <f t="shared" si="17"/>
        <v>3.7797324477568789E-3</v>
      </c>
    </row>
    <row r="174" spans="4:10" x14ac:dyDescent="0.25">
      <c r="D174">
        <v>172</v>
      </c>
      <c r="E174">
        <f t="shared" si="18"/>
        <v>36106.769757299226</v>
      </c>
      <c r="F174">
        <f t="shared" si="16"/>
        <v>257.80425955134427</v>
      </c>
      <c r="G174">
        <f t="shared" si="19"/>
        <v>120.35589919099742</v>
      </c>
      <c r="H174">
        <f t="shared" si="20"/>
        <v>137.44836036034684</v>
      </c>
      <c r="I174">
        <f t="shared" si="21"/>
        <v>35969.321396938882</v>
      </c>
      <c r="J174">
        <f t="shared" si="17"/>
        <v>3.8067199387882304E-3</v>
      </c>
    </row>
    <row r="175" spans="4:10" x14ac:dyDescent="0.25">
      <c r="D175">
        <v>173</v>
      </c>
      <c r="E175">
        <f t="shared" si="18"/>
        <v>35969.321396938882</v>
      </c>
      <c r="F175">
        <f t="shared" si="16"/>
        <v>257.80425955134427</v>
      </c>
      <c r="G175">
        <f t="shared" si="19"/>
        <v>119.89773798979627</v>
      </c>
      <c r="H175">
        <f t="shared" si="20"/>
        <v>137.906521561548</v>
      </c>
      <c r="I175">
        <f t="shared" si="21"/>
        <v>35831.414875377333</v>
      </c>
      <c r="J175">
        <f t="shared" si="17"/>
        <v>3.8340039846646743E-3</v>
      </c>
    </row>
    <row r="176" spans="4:10" x14ac:dyDescent="0.25">
      <c r="D176">
        <v>174</v>
      </c>
      <c r="E176">
        <f t="shared" si="18"/>
        <v>35831.414875377333</v>
      </c>
      <c r="F176">
        <f t="shared" si="16"/>
        <v>257.80425955134427</v>
      </c>
      <c r="G176">
        <f t="shared" si="19"/>
        <v>119.43804958459111</v>
      </c>
      <c r="H176">
        <f t="shared" si="20"/>
        <v>138.36620996675316</v>
      </c>
      <c r="I176">
        <f t="shared" si="21"/>
        <v>35693.048665410577</v>
      </c>
      <c r="J176">
        <f t="shared" si="17"/>
        <v>3.8615893468900049E-3</v>
      </c>
    </row>
    <row r="177" spans="4:10" x14ac:dyDescent="0.25">
      <c r="D177">
        <v>175</v>
      </c>
      <c r="E177">
        <f t="shared" si="18"/>
        <v>35693.048665410577</v>
      </c>
      <c r="F177">
        <f t="shared" si="16"/>
        <v>257.80425955134427</v>
      </c>
      <c r="G177">
        <f t="shared" si="19"/>
        <v>118.97682888470193</v>
      </c>
      <c r="H177">
        <f t="shared" si="20"/>
        <v>138.82743066664233</v>
      </c>
      <c r="I177">
        <f t="shared" si="21"/>
        <v>35554.221234743934</v>
      </c>
      <c r="J177">
        <f t="shared" si="17"/>
        <v>3.8894808893468725E-3</v>
      </c>
    </row>
    <row r="178" spans="4:10" x14ac:dyDescent="0.25">
      <c r="D178">
        <v>176</v>
      </c>
      <c r="E178">
        <f t="shared" si="18"/>
        <v>35554.221234743934</v>
      </c>
      <c r="F178">
        <f t="shared" si="16"/>
        <v>257.80425955134427</v>
      </c>
      <c r="G178">
        <f t="shared" si="19"/>
        <v>118.51407078247979</v>
      </c>
      <c r="H178">
        <f t="shared" si="20"/>
        <v>139.29018876886448</v>
      </c>
      <c r="I178">
        <f t="shared" si="21"/>
        <v>35414.93104597507</v>
      </c>
      <c r="J178">
        <f t="shared" si="17"/>
        <v>3.9176835810637509E-3</v>
      </c>
    </row>
    <row r="179" spans="4:10" x14ac:dyDescent="0.25">
      <c r="D179">
        <v>177</v>
      </c>
      <c r="E179">
        <f t="shared" si="18"/>
        <v>35414.93104597507</v>
      </c>
      <c r="F179">
        <f t="shared" si="16"/>
        <v>257.80425955134427</v>
      </c>
      <c r="G179">
        <f t="shared" si="19"/>
        <v>118.04977015325024</v>
      </c>
      <c r="H179">
        <f t="shared" si="20"/>
        <v>139.75448939809405</v>
      </c>
      <c r="I179">
        <f t="shared" si="21"/>
        <v>35275.176556576975</v>
      </c>
      <c r="J179">
        <f t="shared" si="17"/>
        <v>3.9462024990721319E-3</v>
      </c>
    </row>
    <row r="180" spans="4:10" x14ac:dyDescent="0.25">
      <c r="D180">
        <v>178</v>
      </c>
      <c r="E180">
        <f t="shared" si="18"/>
        <v>35275.176556576975</v>
      </c>
      <c r="F180">
        <f t="shared" si="16"/>
        <v>257.80425955134427</v>
      </c>
      <c r="G180">
        <f t="shared" si="19"/>
        <v>117.58392185525658</v>
      </c>
      <c r="H180">
        <f t="shared" si="20"/>
        <v>140.22033769608771</v>
      </c>
      <c r="I180">
        <f t="shared" si="21"/>
        <v>35134.956218880885</v>
      </c>
      <c r="J180">
        <f t="shared" si="17"/>
        <v>3.9750428313573942E-3</v>
      </c>
    </row>
    <row r="181" spans="4:10" x14ac:dyDescent="0.25">
      <c r="D181">
        <v>179</v>
      </c>
      <c r="E181">
        <f t="shared" si="18"/>
        <v>35134.956218880885</v>
      </c>
      <c r="F181">
        <f t="shared" si="16"/>
        <v>257.80425955134427</v>
      </c>
      <c r="G181">
        <f t="shared" si="19"/>
        <v>117.11652072960295</v>
      </c>
      <c r="H181">
        <f t="shared" si="20"/>
        <v>140.68773882174133</v>
      </c>
      <c r="I181">
        <f t="shared" si="21"/>
        <v>34994.268480059145</v>
      </c>
      <c r="J181">
        <f t="shared" si="17"/>
        <v>4.0042098799069606E-3</v>
      </c>
    </row>
    <row r="182" spans="4:10" x14ac:dyDescent="0.25">
      <c r="D182">
        <v>180</v>
      </c>
      <c r="E182">
        <f t="shared" si="18"/>
        <v>34994.268480059145</v>
      </c>
      <c r="F182">
        <f t="shared" si="16"/>
        <v>257.80425955134427</v>
      </c>
      <c r="G182">
        <f t="shared" si="19"/>
        <v>116.64756160019715</v>
      </c>
      <c r="H182">
        <f t="shared" si="20"/>
        <v>141.15669795114712</v>
      </c>
      <c r="I182">
        <f t="shared" si="21"/>
        <v>34853.111782107997</v>
      </c>
      <c r="J182">
        <f t="shared" si="17"/>
        <v>4.0337090638594923E-3</v>
      </c>
    </row>
    <row r="183" spans="4:10" x14ac:dyDescent="0.25">
      <c r="D183">
        <v>181</v>
      </c>
      <c r="E183">
        <f t="shared" si="18"/>
        <v>34853.111782107997</v>
      </c>
      <c r="F183">
        <f t="shared" si="16"/>
        <v>257.80425955134427</v>
      </c>
      <c r="G183">
        <f t="shared" si="19"/>
        <v>116.17703927369332</v>
      </c>
      <c r="H183">
        <f t="shared" si="20"/>
        <v>141.62722027765096</v>
      </c>
      <c r="I183">
        <f t="shared" si="21"/>
        <v>34711.484561830344</v>
      </c>
      <c r="J183">
        <f t="shared" si="17"/>
        <v>4.0635459227590671E-3</v>
      </c>
    </row>
    <row r="184" spans="4:10" x14ac:dyDescent="0.25">
      <c r="D184">
        <v>182</v>
      </c>
      <c r="E184">
        <f t="shared" si="18"/>
        <v>34711.484561830344</v>
      </c>
      <c r="F184">
        <f t="shared" si="16"/>
        <v>257.80425955134427</v>
      </c>
      <c r="G184">
        <f t="shared" si="19"/>
        <v>115.70494853943448</v>
      </c>
      <c r="H184">
        <f t="shared" si="20"/>
        <v>142.09931101190978</v>
      </c>
      <c r="I184">
        <f t="shared" si="21"/>
        <v>34569.385250818435</v>
      </c>
      <c r="J184">
        <f t="shared" si="17"/>
        <v>4.093726119918417E-3</v>
      </c>
    </row>
    <row r="185" spans="4:10" x14ac:dyDescent="0.25">
      <c r="D185">
        <v>183</v>
      </c>
      <c r="E185">
        <f t="shared" si="18"/>
        <v>34569.385250818435</v>
      </c>
      <c r="F185">
        <f t="shared" si="16"/>
        <v>257.80425955134427</v>
      </c>
      <c r="G185">
        <f t="shared" si="19"/>
        <v>115.23128416939478</v>
      </c>
      <c r="H185">
        <f t="shared" si="20"/>
        <v>142.5729753819495</v>
      </c>
      <c r="I185">
        <f t="shared" si="21"/>
        <v>34426.812275436489</v>
      </c>
      <c r="J185">
        <f t="shared" si="17"/>
        <v>4.1242554458955577E-3</v>
      </c>
    </row>
    <row r="186" spans="4:10" x14ac:dyDescent="0.25">
      <c r="D186">
        <v>184</v>
      </c>
      <c r="E186">
        <f t="shared" si="18"/>
        <v>34426.812275436489</v>
      </c>
      <c r="F186">
        <f t="shared" si="16"/>
        <v>257.80425955134427</v>
      </c>
      <c r="G186">
        <f t="shared" si="19"/>
        <v>114.75604091812163</v>
      </c>
      <c r="H186">
        <f t="shared" si="20"/>
        <v>143.04821863322263</v>
      </c>
      <c r="I186">
        <f t="shared" si="21"/>
        <v>34283.764056803266</v>
      </c>
      <c r="J186">
        <f t="shared" si="17"/>
        <v>4.1551398220882468E-3</v>
      </c>
    </row>
    <row r="187" spans="4:10" x14ac:dyDescent="0.25">
      <c r="D187">
        <v>185</v>
      </c>
      <c r="E187">
        <f t="shared" si="18"/>
        <v>34283.764056803266</v>
      </c>
      <c r="F187">
        <f t="shared" si="16"/>
        <v>257.80425955134427</v>
      </c>
      <c r="G187">
        <f t="shared" si="19"/>
        <v>114.27921352267755</v>
      </c>
      <c r="H187">
        <f t="shared" si="20"/>
        <v>143.52504602866674</v>
      </c>
      <c r="I187">
        <f t="shared" si="21"/>
        <v>34140.239010774596</v>
      </c>
      <c r="J187">
        <f t="shared" si="17"/>
        <v>4.1863853044510043E-3</v>
      </c>
    </row>
    <row r="188" spans="4:10" x14ac:dyDescent="0.25">
      <c r="D188">
        <v>186</v>
      </c>
      <c r="E188">
        <f t="shared" si="18"/>
        <v>34140.239010774596</v>
      </c>
      <c r="F188">
        <f t="shared" si="16"/>
        <v>257.80425955134427</v>
      </c>
      <c r="G188">
        <f t="shared" si="19"/>
        <v>113.80079670258199</v>
      </c>
      <c r="H188">
        <f t="shared" si="20"/>
        <v>144.0034628487623</v>
      </c>
      <c r="I188">
        <f t="shared" si="21"/>
        <v>33996.235547925833</v>
      </c>
      <c r="J188">
        <f t="shared" si="17"/>
        <v>4.2179980873395485E-3</v>
      </c>
    </row>
    <row r="189" spans="4:10" x14ac:dyDescent="0.25">
      <c r="D189">
        <v>187</v>
      </c>
      <c r="E189">
        <f t="shared" si="18"/>
        <v>33996.235547925833</v>
      </c>
      <c r="F189">
        <f t="shared" si="16"/>
        <v>257.80425955134427</v>
      </c>
      <c r="G189">
        <f t="shared" si="19"/>
        <v>113.32078515975279</v>
      </c>
      <c r="H189">
        <f t="shared" si="20"/>
        <v>144.48347439159147</v>
      </c>
      <c r="I189">
        <f t="shared" si="21"/>
        <v>33851.75207353424</v>
      </c>
      <c r="J189">
        <f t="shared" si="17"/>
        <v>4.2499845074878192E-3</v>
      </c>
    </row>
    <row r="190" spans="4:10" x14ac:dyDescent="0.25">
      <c r="D190">
        <v>188</v>
      </c>
      <c r="E190">
        <f t="shared" si="18"/>
        <v>33851.75207353424</v>
      </c>
      <c r="F190">
        <f t="shared" si="16"/>
        <v>257.80425955134427</v>
      </c>
      <c r="G190">
        <f t="shared" si="19"/>
        <v>112.83917357844747</v>
      </c>
      <c r="H190">
        <f t="shared" si="20"/>
        <v>144.96508597289682</v>
      </c>
      <c r="I190">
        <f t="shared" si="21"/>
        <v>33706.786987561347</v>
      </c>
      <c r="J190">
        <f t="shared" si="17"/>
        <v>4.2823510481229269E-3</v>
      </c>
    </row>
    <row r="191" spans="4:10" x14ac:dyDescent="0.25">
      <c r="D191">
        <v>189</v>
      </c>
      <c r="E191">
        <f t="shared" si="18"/>
        <v>33706.786987561347</v>
      </c>
      <c r="F191">
        <f t="shared" si="16"/>
        <v>257.80425955134427</v>
      </c>
      <c r="G191">
        <f t="shared" si="19"/>
        <v>112.3559566252045</v>
      </c>
      <c r="H191">
        <f t="shared" si="20"/>
        <v>145.44830292613977</v>
      </c>
      <c r="I191">
        <f t="shared" si="21"/>
        <v>33561.338684635208</v>
      </c>
      <c r="J191">
        <f t="shared" si="17"/>
        <v>4.315104343223632E-3</v>
      </c>
    </row>
    <row r="192" spans="4:10" x14ac:dyDescent="0.25">
      <c r="D192">
        <v>190</v>
      </c>
      <c r="E192">
        <f t="shared" si="18"/>
        <v>33561.338684635208</v>
      </c>
      <c r="F192">
        <f t="shared" si="16"/>
        <v>257.80425955134427</v>
      </c>
      <c r="G192">
        <f t="shared" si="19"/>
        <v>111.87112894878402</v>
      </c>
      <c r="H192">
        <f t="shared" si="20"/>
        <v>145.93313060256025</v>
      </c>
      <c r="I192">
        <f t="shared" si="21"/>
        <v>33415.405554032644</v>
      </c>
      <c r="J192">
        <f t="shared" si="17"/>
        <v>4.3482511819282772E-3</v>
      </c>
    </row>
    <row r="193" spans="4:10" x14ac:dyDescent="0.25">
      <c r="D193">
        <v>191</v>
      </c>
      <c r="E193">
        <f t="shared" si="18"/>
        <v>33415.405554032644</v>
      </c>
      <c r="F193">
        <f t="shared" si="16"/>
        <v>257.80425955134427</v>
      </c>
      <c r="G193">
        <f t="shared" si="19"/>
        <v>111.38468518010882</v>
      </c>
      <c r="H193">
        <f t="shared" si="20"/>
        <v>146.41957437123546</v>
      </c>
      <c r="I193">
        <f t="shared" si="21"/>
        <v>33268.985979661411</v>
      </c>
      <c r="J193">
        <f t="shared" si="17"/>
        <v>4.3817985130982558E-3</v>
      </c>
    </row>
    <row r="194" spans="4:10" x14ac:dyDescent="0.25">
      <c r="D194">
        <v>192</v>
      </c>
      <c r="E194">
        <f t="shared" si="18"/>
        <v>33268.985979661411</v>
      </c>
      <c r="F194">
        <f t="shared" si="16"/>
        <v>257.80425955134427</v>
      </c>
      <c r="G194">
        <f t="shared" si="19"/>
        <v>110.89661993220471</v>
      </c>
      <c r="H194">
        <f t="shared" si="20"/>
        <v>146.90763961913956</v>
      </c>
      <c r="I194">
        <f t="shared" si="21"/>
        <v>33122.078340042273</v>
      </c>
      <c r="J194">
        <f t="shared" si="17"/>
        <v>4.4157534500435256E-3</v>
      </c>
    </row>
    <row r="195" spans="4:10" x14ac:dyDescent="0.25">
      <c r="D195">
        <v>193</v>
      </c>
      <c r="E195">
        <f t="shared" si="18"/>
        <v>33122.078340042273</v>
      </c>
      <c r="F195">
        <f t="shared" si="16"/>
        <v>257.80425955134427</v>
      </c>
      <c r="G195">
        <f t="shared" si="19"/>
        <v>110.40692780014092</v>
      </c>
      <c r="H195">
        <f t="shared" si="20"/>
        <v>147.39733175120335</v>
      </c>
      <c r="I195">
        <f t="shared" si="21"/>
        <v>32974.681008291067</v>
      </c>
      <c r="J195">
        <f t="shared" si="17"/>
        <v>4.4501232754168779E-3</v>
      </c>
    </row>
    <row r="196" spans="4:10" x14ac:dyDescent="0.25">
      <c r="D196">
        <v>194</v>
      </c>
      <c r="E196">
        <f t="shared" si="18"/>
        <v>32974.681008291067</v>
      </c>
      <c r="F196">
        <f t="shared" ref="F196:F259" si="22">$B$7</f>
        <v>257.80425955134427</v>
      </c>
      <c r="G196">
        <f t="shared" si="19"/>
        <v>109.91560336097022</v>
      </c>
      <c r="H196">
        <f t="shared" si="20"/>
        <v>147.88865619037404</v>
      </c>
      <c r="I196">
        <f t="shared" si="21"/>
        <v>32826.792352100696</v>
      </c>
      <c r="J196">
        <f t="shared" ref="J196:J259" si="23">H196/E196</f>
        <v>4.4849154462840539E-3</v>
      </c>
    </row>
    <row r="197" spans="4:10" x14ac:dyDescent="0.25">
      <c r="D197">
        <v>195</v>
      </c>
      <c r="E197">
        <f t="shared" si="18"/>
        <v>32826.792352100696</v>
      </c>
      <c r="F197">
        <f t="shared" si="22"/>
        <v>257.80425955134427</v>
      </c>
      <c r="G197">
        <f t="shared" si="19"/>
        <v>109.42264117366899</v>
      </c>
      <c r="H197">
        <f t="shared" si="20"/>
        <v>148.3816183776753</v>
      </c>
      <c r="I197">
        <f t="shared" si="21"/>
        <v>32678.41073372302</v>
      </c>
      <c r="J197">
        <f t="shared" si="23"/>
        <v>4.5201375993771092E-3</v>
      </c>
    </row>
    <row r="198" spans="4:10" x14ac:dyDescent="0.25">
      <c r="D198">
        <v>196</v>
      </c>
      <c r="E198">
        <f t="shared" si="18"/>
        <v>32678.41073372302</v>
      </c>
      <c r="F198">
        <f t="shared" si="22"/>
        <v>257.80425955134427</v>
      </c>
      <c r="G198">
        <f t="shared" si="19"/>
        <v>108.92803577907672</v>
      </c>
      <c r="H198">
        <f t="shared" si="20"/>
        <v>148.87622377226756</v>
      </c>
      <c r="I198">
        <f t="shared" si="21"/>
        <v>32529.534509950754</v>
      </c>
      <c r="J198">
        <f t="shared" si="23"/>
        <v>4.5557975565388284E-3</v>
      </c>
    </row>
    <row r="199" spans="4:10" x14ac:dyDescent="0.25">
      <c r="D199">
        <v>197</v>
      </c>
      <c r="E199">
        <f t="shared" si="18"/>
        <v>32529.534509950754</v>
      </c>
      <c r="F199">
        <f t="shared" si="22"/>
        <v>257.80425955134427</v>
      </c>
      <c r="G199">
        <f t="shared" si="19"/>
        <v>108.43178169983584</v>
      </c>
      <c r="H199">
        <f t="shared" si="20"/>
        <v>149.37247785150845</v>
      </c>
      <c r="I199">
        <f t="shared" si="21"/>
        <v>32380.162032099244</v>
      </c>
      <c r="J199">
        <f t="shared" si="23"/>
        <v>4.5919033303663034E-3</v>
      </c>
    </row>
    <row r="200" spans="4:10" x14ac:dyDescent="0.25">
      <c r="D200">
        <v>198</v>
      </c>
      <c r="E200">
        <f t="shared" si="18"/>
        <v>32380.162032099244</v>
      </c>
      <c r="F200">
        <f t="shared" si="22"/>
        <v>257.80425955134427</v>
      </c>
      <c r="G200">
        <f t="shared" si="19"/>
        <v>107.93387344033083</v>
      </c>
      <c r="H200">
        <f t="shared" si="20"/>
        <v>149.87038611101343</v>
      </c>
      <c r="I200">
        <f t="shared" si="21"/>
        <v>32230.291645988233</v>
      </c>
      <c r="J200">
        <f t="shared" si="23"/>
        <v>4.6284631300622667E-3</v>
      </c>
    </row>
    <row r="201" spans="4:10" x14ac:dyDescent="0.25">
      <c r="D201">
        <v>199</v>
      </c>
      <c r="E201">
        <f t="shared" si="18"/>
        <v>32230.291645988233</v>
      </c>
      <c r="F201">
        <f t="shared" si="22"/>
        <v>257.80425955134427</v>
      </c>
      <c r="G201">
        <f t="shared" si="19"/>
        <v>107.43430548662745</v>
      </c>
      <c r="H201">
        <f t="shared" si="20"/>
        <v>150.36995406471681</v>
      </c>
      <c r="I201">
        <f t="shared" si="21"/>
        <v>32079.921691923515</v>
      </c>
      <c r="J201">
        <f t="shared" si="23"/>
        <v>4.6654853675031404E-3</v>
      </c>
    </row>
    <row r="202" spans="4:10" x14ac:dyDescent="0.25">
      <c r="D202">
        <v>200</v>
      </c>
      <c r="E202">
        <f t="shared" si="18"/>
        <v>32079.921691923515</v>
      </c>
      <c r="F202">
        <f t="shared" si="22"/>
        <v>257.80425955134427</v>
      </c>
      <c r="G202">
        <f t="shared" si="19"/>
        <v>106.93307230641172</v>
      </c>
      <c r="H202">
        <f t="shared" si="20"/>
        <v>150.87118724493257</v>
      </c>
      <c r="I202">
        <f t="shared" si="21"/>
        <v>31929.050504678584</v>
      </c>
      <c r="J202">
        <f t="shared" si="23"/>
        <v>4.7029786635332128E-3</v>
      </c>
    </row>
    <row r="203" spans="4:10" x14ac:dyDescent="0.25">
      <c r="D203">
        <v>201</v>
      </c>
      <c r="E203">
        <f t="shared" si="18"/>
        <v>31929.050504678584</v>
      </c>
      <c r="F203">
        <f t="shared" si="22"/>
        <v>257.80425955134427</v>
      </c>
      <c r="G203">
        <f t="shared" si="19"/>
        <v>106.4301683489286</v>
      </c>
      <c r="H203">
        <f t="shared" si="20"/>
        <v>151.37409120241568</v>
      </c>
      <c r="I203">
        <f t="shared" si="21"/>
        <v>31777.676413476169</v>
      </c>
      <c r="J203">
        <f t="shared" si="23"/>
        <v>4.7409518544948509E-3</v>
      </c>
    </row>
    <row r="204" spans="4:10" x14ac:dyDescent="0.25">
      <c r="D204">
        <v>202</v>
      </c>
      <c r="E204">
        <f t="shared" si="18"/>
        <v>31777.676413476169</v>
      </c>
      <c r="F204">
        <f t="shared" si="22"/>
        <v>257.80425955134427</v>
      </c>
      <c r="G204">
        <f t="shared" si="19"/>
        <v>105.92558804492057</v>
      </c>
      <c r="H204">
        <f t="shared" si="20"/>
        <v>151.8786715064237</v>
      </c>
      <c r="I204">
        <f t="shared" si="21"/>
        <v>31625.797741969745</v>
      </c>
      <c r="J204">
        <f t="shared" si="23"/>
        <v>4.7794139990051474E-3</v>
      </c>
    </row>
    <row r="205" spans="4:10" x14ac:dyDescent="0.25">
      <c r="D205">
        <v>203</v>
      </c>
      <c r="E205">
        <f t="shared" si="18"/>
        <v>31625.797741969745</v>
      </c>
      <c r="F205">
        <f t="shared" si="22"/>
        <v>257.80425955134427</v>
      </c>
      <c r="G205">
        <f t="shared" si="19"/>
        <v>105.41932580656582</v>
      </c>
      <c r="H205">
        <f t="shared" si="20"/>
        <v>152.38493374477844</v>
      </c>
      <c r="I205">
        <f t="shared" si="21"/>
        <v>31473.412808224966</v>
      </c>
      <c r="J205">
        <f t="shared" si="23"/>
        <v>4.8183743849898996E-3</v>
      </c>
    </row>
    <row r="206" spans="4:10" x14ac:dyDescent="0.25">
      <c r="D206">
        <v>204</v>
      </c>
      <c r="E206">
        <f t="shared" si="18"/>
        <v>31473.412808224966</v>
      </c>
      <c r="F206">
        <f t="shared" si="22"/>
        <v>257.80425955134427</v>
      </c>
      <c r="G206">
        <f t="shared" si="19"/>
        <v>104.91137602741657</v>
      </c>
      <c r="H206">
        <f t="shared" si="20"/>
        <v>152.89288352392771</v>
      </c>
      <c r="I206">
        <f t="shared" si="21"/>
        <v>31320.519924701039</v>
      </c>
      <c r="J206">
        <f t="shared" si="23"/>
        <v>4.8578425369863966E-3</v>
      </c>
    </row>
    <row r="207" spans="4:10" x14ac:dyDescent="0.25">
      <c r="D207">
        <v>205</v>
      </c>
      <c r="E207">
        <f t="shared" si="18"/>
        <v>31320.519924701039</v>
      </c>
      <c r="F207">
        <f t="shared" si="22"/>
        <v>257.80425955134427</v>
      </c>
      <c r="G207">
        <f t="shared" si="19"/>
        <v>104.4017330823368</v>
      </c>
      <c r="H207">
        <f t="shared" si="20"/>
        <v>153.40252646900746</v>
      </c>
      <c r="I207">
        <f t="shared" si="21"/>
        <v>31167.117398232032</v>
      </c>
      <c r="J207">
        <f t="shared" si="23"/>
        <v>4.8978282237270914E-3</v>
      </c>
    </row>
    <row r="208" spans="4:10" x14ac:dyDescent="0.25">
      <c r="D208">
        <v>206</v>
      </c>
      <c r="E208">
        <f t="shared" si="18"/>
        <v>31167.117398232032</v>
      </c>
      <c r="F208">
        <f t="shared" si="22"/>
        <v>257.80425955134427</v>
      </c>
      <c r="G208">
        <f t="shared" si="19"/>
        <v>103.89039132744011</v>
      </c>
      <c r="H208">
        <f t="shared" si="20"/>
        <v>153.91386822390416</v>
      </c>
      <c r="I208">
        <f t="shared" si="21"/>
        <v>31013.20353000813</v>
      </c>
      <c r="J208">
        <f t="shared" si="23"/>
        <v>4.9383414660168412E-3</v>
      </c>
    </row>
    <row r="209" spans="4:10" x14ac:dyDescent="0.25">
      <c r="D209">
        <v>207</v>
      </c>
      <c r="E209">
        <f t="shared" si="18"/>
        <v>31013.20353000813</v>
      </c>
      <c r="F209">
        <f t="shared" si="22"/>
        <v>257.80425955134427</v>
      </c>
      <c r="G209">
        <f t="shared" si="19"/>
        <v>103.37734510002711</v>
      </c>
      <c r="H209">
        <f t="shared" si="20"/>
        <v>154.42691445131715</v>
      </c>
      <c r="I209">
        <f t="shared" si="21"/>
        <v>30858.776615556813</v>
      </c>
      <c r="J209">
        <f t="shared" si="23"/>
        <v>4.9793925449170351E-3</v>
      </c>
    </row>
    <row r="210" spans="4:10" x14ac:dyDescent="0.25">
      <c r="D210">
        <v>208</v>
      </c>
      <c r="E210">
        <f t="shared" si="18"/>
        <v>30858.776615556813</v>
      </c>
      <c r="F210">
        <f t="shared" si="22"/>
        <v>257.80425955134427</v>
      </c>
      <c r="G210">
        <f t="shared" si="19"/>
        <v>102.86258871852272</v>
      </c>
      <c r="H210">
        <f t="shared" si="20"/>
        <v>154.94167083282156</v>
      </c>
      <c r="I210">
        <f t="shared" si="21"/>
        <v>30703.834944723993</v>
      </c>
      <c r="J210">
        <f t="shared" si="23"/>
        <v>5.0209920102506893E-3</v>
      </c>
    </row>
    <row r="211" spans="4:10" x14ac:dyDescent="0.25">
      <c r="D211">
        <v>209</v>
      </c>
      <c r="E211">
        <f t="shared" si="18"/>
        <v>30703.834944723993</v>
      </c>
      <c r="F211">
        <f t="shared" si="22"/>
        <v>257.80425955134427</v>
      </c>
      <c r="G211">
        <f t="shared" si="19"/>
        <v>102.34611648241331</v>
      </c>
      <c r="H211">
        <f t="shared" si="20"/>
        <v>155.45814306893095</v>
      </c>
      <c r="I211">
        <f t="shared" si="21"/>
        <v>30548.37680165506</v>
      </c>
      <c r="J211">
        <f t="shared" si="23"/>
        <v>5.0631506894432471E-3</v>
      </c>
    </row>
    <row r="212" spans="4:10" x14ac:dyDescent="0.25">
      <c r="D212">
        <v>210</v>
      </c>
      <c r="E212">
        <f t="shared" si="18"/>
        <v>30548.37680165506</v>
      </c>
      <c r="F212">
        <f t="shared" si="22"/>
        <v>257.80425955134427</v>
      </c>
      <c r="G212">
        <f t="shared" si="19"/>
        <v>101.82792267218353</v>
      </c>
      <c r="H212">
        <f t="shared" si="20"/>
        <v>155.97633687916073</v>
      </c>
      <c r="I212">
        <f t="shared" si="21"/>
        <v>30392.400464775899</v>
      </c>
      <c r="J212">
        <f t="shared" si="23"/>
        <v>5.1058796967146935E-3</v>
      </c>
    </row>
    <row r="213" spans="4:10" x14ac:dyDescent="0.25">
      <c r="D213">
        <v>211</v>
      </c>
      <c r="E213">
        <f t="shared" si="18"/>
        <v>30392.400464775899</v>
      </c>
      <c r="F213">
        <f t="shared" si="22"/>
        <v>257.80425955134427</v>
      </c>
      <c r="G213">
        <f t="shared" si="19"/>
        <v>101.30800154925299</v>
      </c>
      <c r="H213">
        <f t="shared" si="20"/>
        <v>156.49625800209128</v>
      </c>
      <c r="I213">
        <f t="shared" si="21"/>
        <v>30235.904206773808</v>
      </c>
      <c r="J213">
        <f t="shared" si="23"/>
        <v>5.1491904426393328E-3</v>
      </c>
    </row>
    <row r="214" spans="4:10" x14ac:dyDescent="0.25">
      <c r="D214">
        <v>212</v>
      </c>
      <c r="E214">
        <f t="shared" si="18"/>
        <v>30235.904206773808</v>
      </c>
      <c r="F214">
        <f t="shared" si="22"/>
        <v>257.80425955134427</v>
      </c>
      <c r="G214">
        <f t="shared" si="19"/>
        <v>100.7863473559127</v>
      </c>
      <c r="H214">
        <f t="shared" si="20"/>
        <v>157.01791219543156</v>
      </c>
      <c r="I214">
        <f t="shared" si="21"/>
        <v>30078.886294578377</v>
      </c>
      <c r="J214">
        <f t="shared" si="23"/>
        <v>5.1930946440905358E-3</v>
      </c>
    </row>
    <row r="215" spans="4:10" x14ac:dyDescent="0.25">
      <c r="D215">
        <v>213</v>
      </c>
      <c r="E215">
        <f t="shared" si="18"/>
        <v>30078.886294578377</v>
      </c>
      <c r="F215">
        <f t="shared" si="22"/>
        <v>257.80425955134427</v>
      </c>
      <c r="G215">
        <f t="shared" si="19"/>
        <v>100.26295431526125</v>
      </c>
      <c r="H215">
        <f t="shared" si="20"/>
        <v>157.54130523608302</v>
      </c>
      <c r="I215">
        <f t="shared" si="21"/>
        <v>29921.344989342295</v>
      </c>
      <c r="J215">
        <f t="shared" si="23"/>
        <v>5.2376043345886561E-3</v>
      </c>
    </row>
    <row r="216" spans="4:10" x14ac:dyDescent="0.25">
      <c r="D216">
        <v>214</v>
      </c>
      <c r="E216">
        <f t="shared" si="18"/>
        <v>29921.344989342295</v>
      </c>
      <c r="F216">
        <f t="shared" si="22"/>
        <v>257.80425955134427</v>
      </c>
      <c r="G216">
        <f t="shared" si="19"/>
        <v>99.737816631140973</v>
      </c>
      <c r="H216">
        <f t="shared" si="20"/>
        <v>158.06644292020331</v>
      </c>
      <c r="I216">
        <f t="shared" si="21"/>
        <v>29763.278546422091</v>
      </c>
      <c r="J216">
        <f t="shared" si="23"/>
        <v>5.2827318750712947E-3</v>
      </c>
    </row>
    <row r="217" spans="4:10" x14ac:dyDescent="0.25">
      <c r="D217">
        <v>215</v>
      </c>
      <c r="E217">
        <f t="shared" si="18"/>
        <v>29763.278546422091</v>
      </c>
      <c r="F217">
        <f t="shared" si="22"/>
        <v>257.80425955134427</v>
      </c>
      <c r="G217">
        <f t="shared" si="19"/>
        <v>99.210928488073634</v>
      </c>
      <c r="H217">
        <f t="shared" si="20"/>
        <v>158.59333106327063</v>
      </c>
      <c r="I217">
        <f t="shared" si="21"/>
        <v>29604.685215358819</v>
      </c>
      <c r="J217">
        <f t="shared" si="23"/>
        <v>5.328489965106196E-3</v>
      </c>
    </row>
    <row r="218" spans="4:10" x14ac:dyDescent="0.25">
      <c r="D218">
        <v>216</v>
      </c>
      <c r="E218">
        <f t="shared" si="18"/>
        <v>29604.685215358819</v>
      </c>
      <c r="F218">
        <f t="shared" si="22"/>
        <v>257.80425955134427</v>
      </c>
      <c r="G218">
        <f t="shared" si="19"/>
        <v>98.682284051196064</v>
      </c>
      <c r="H218">
        <f t="shared" si="20"/>
        <v>159.12197550014821</v>
      </c>
      <c r="I218">
        <f t="shared" si="21"/>
        <v>29445.563239858671</v>
      </c>
      <c r="J218">
        <f t="shared" si="23"/>
        <v>5.3748916545681164E-3</v>
      </c>
    </row>
    <row r="219" spans="4:10" x14ac:dyDescent="0.25">
      <c r="D219">
        <v>217</v>
      </c>
      <c r="E219">
        <f t="shared" si="18"/>
        <v>29445.563239858671</v>
      </c>
      <c r="F219">
        <f t="shared" si="22"/>
        <v>257.80425955134427</v>
      </c>
      <c r="G219">
        <f t="shared" si="19"/>
        <v>98.151877466195572</v>
      </c>
      <c r="H219">
        <f t="shared" si="20"/>
        <v>159.6523820851487</v>
      </c>
      <c r="I219">
        <f t="shared" si="21"/>
        <v>29285.910857773524</v>
      </c>
      <c r="J219">
        <f t="shared" si="23"/>
        <v>5.4219503558022271E-3</v>
      </c>
    </row>
    <row r="220" spans="4:10" x14ac:dyDescent="0.25">
      <c r="D220">
        <v>218</v>
      </c>
      <c r="E220">
        <f t="shared" si="18"/>
        <v>29285.910857773524</v>
      </c>
      <c r="F220">
        <f t="shared" si="22"/>
        <v>257.80425955134427</v>
      </c>
      <c r="G220">
        <f t="shared" si="19"/>
        <v>97.619702859245081</v>
      </c>
      <c r="H220">
        <f t="shared" si="20"/>
        <v>160.18455669209919</v>
      </c>
      <c r="I220">
        <f t="shared" si="21"/>
        <v>29125.726301081424</v>
      </c>
      <c r="J220">
        <f t="shared" si="23"/>
        <v>5.4696798562978797E-3</v>
      </c>
    </row>
    <row r="221" spans="4:10" x14ac:dyDescent="0.25">
      <c r="D221">
        <v>219</v>
      </c>
      <c r="E221">
        <f t="shared" si="18"/>
        <v>29125.726301081424</v>
      </c>
      <c r="F221">
        <f t="shared" si="22"/>
        <v>257.80425955134427</v>
      </c>
      <c r="G221">
        <f t="shared" si="19"/>
        <v>97.085754336938081</v>
      </c>
      <c r="H221">
        <f t="shared" si="20"/>
        <v>160.71850521440621</v>
      </c>
      <c r="I221">
        <f t="shared" si="21"/>
        <v>28965.007795867019</v>
      </c>
      <c r="J221">
        <f t="shared" si="23"/>
        <v>5.5180943318978732E-3</v>
      </c>
    </row>
    <row r="222" spans="4:10" x14ac:dyDescent="0.25">
      <c r="D222">
        <v>220</v>
      </c>
      <c r="E222">
        <f t="shared" si="18"/>
        <v>28965.007795867019</v>
      </c>
      <c r="F222">
        <f t="shared" si="22"/>
        <v>257.80425955134427</v>
      </c>
      <c r="G222">
        <f t="shared" si="19"/>
        <v>96.550025986223389</v>
      </c>
      <c r="H222">
        <f t="shared" si="20"/>
        <v>161.2542335651209</v>
      </c>
      <c r="I222">
        <f t="shared" si="21"/>
        <v>28803.753562301899</v>
      </c>
      <c r="J222">
        <f t="shared" si="23"/>
        <v>5.5672083605698202E-3</v>
      </c>
    </row>
    <row r="223" spans="4:10" x14ac:dyDescent="0.25">
      <c r="D223">
        <v>221</v>
      </c>
      <c r="E223">
        <f t="shared" si="18"/>
        <v>28803.753562301899</v>
      </c>
      <c r="F223">
        <f t="shared" si="22"/>
        <v>257.80425955134427</v>
      </c>
      <c r="G223">
        <f t="shared" si="19"/>
        <v>96.012511874339665</v>
      </c>
      <c r="H223">
        <f t="shared" si="20"/>
        <v>161.79174767700459</v>
      </c>
      <c r="I223">
        <f t="shared" si="21"/>
        <v>28641.961814624894</v>
      </c>
      <c r="J223">
        <f t="shared" si="23"/>
        <v>5.6170369367677213E-3</v>
      </c>
    </row>
    <row r="224" spans="4:10" x14ac:dyDescent="0.25">
      <c r="D224">
        <v>222</v>
      </c>
      <c r="E224">
        <f t="shared" si="18"/>
        <v>28641.961814624894</v>
      </c>
      <c r="F224">
        <f t="shared" si="22"/>
        <v>257.80425955134427</v>
      </c>
      <c r="G224">
        <f t="shared" si="19"/>
        <v>95.473206048749645</v>
      </c>
      <c r="H224">
        <f t="shared" si="20"/>
        <v>162.33105350259461</v>
      </c>
      <c r="I224">
        <f t="shared" si="21"/>
        <v>28479.630761122298</v>
      </c>
      <c r="J224">
        <f t="shared" si="23"/>
        <v>5.6675954864134565E-3</v>
      </c>
    </row>
    <row r="225" spans="4:10" x14ac:dyDescent="0.25">
      <c r="D225">
        <v>223</v>
      </c>
      <c r="E225">
        <f t="shared" ref="E225:E288" si="24">I224</f>
        <v>28479.630761122298</v>
      </c>
      <c r="F225">
        <f t="shared" si="22"/>
        <v>257.80425955134427</v>
      </c>
      <c r="G225">
        <f t="shared" ref="G225:G288" si="25">E225*$B$3/12</f>
        <v>94.932102537074329</v>
      </c>
      <c r="H225">
        <f t="shared" ref="H225:H288" si="26">F225-G225</f>
        <v>162.87215701426993</v>
      </c>
      <c r="I225">
        <f t="shared" ref="I225:I288" si="27">E225-H225</f>
        <v>28316.758604108029</v>
      </c>
      <c r="J225">
        <f t="shared" si="23"/>
        <v>5.7188998825296435E-3</v>
      </c>
    </row>
    <row r="226" spans="4:10" x14ac:dyDescent="0.25">
      <c r="D226">
        <v>224</v>
      </c>
      <c r="E226">
        <f t="shared" si="24"/>
        <v>28316.758604108029</v>
      </c>
      <c r="F226">
        <f t="shared" si="22"/>
        <v>257.80425955134427</v>
      </c>
      <c r="G226">
        <f t="shared" si="25"/>
        <v>94.389195347026771</v>
      </c>
      <c r="H226">
        <f t="shared" si="26"/>
        <v>163.4150642043175</v>
      </c>
      <c r="I226">
        <f t="shared" si="27"/>
        <v>28153.343539903712</v>
      </c>
      <c r="J226">
        <f t="shared" si="23"/>
        <v>5.7709664615571577E-3</v>
      </c>
    </row>
    <row r="227" spans="4:10" x14ac:dyDescent="0.25">
      <c r="D227">
        <v>225</v>
      </c>
      <c r="E227">
        <f t="shared" si="24"/>
        <v>28153.343539903712</v>
      </c>
      <c r="F227">
        <f t="shared" si="22"/>
        <v>257.80425955134427</v>
      </c>
      <c r="G227">
        <f t="shared" si="25"/>
        <v>93.844478466345706</v>
      </c>
      <c r="H227">
        <f t="shared" si="26"/>
        <v>163.95978108499855</v>
      </c>
      <c r="I227">
        <f t="shared" si="27"/>
        <v>27989.383758818713</v>
      </c>
      <c r="J227">
        <f t="shared" si="23"/>
        <v>5.8238120403925325E-3</v>
      </c>
    </row>
    <row r="228" spans="4:10" x14ac:dyDescent="0.25">
      <c r="D228">
        <v>226</v>
      </c>
      <c r="E228">
        <f t="shared" si="24"/>
        <v>27989.383758818713</v>
      </c>
      <c r="F228">
        <f t="shared" si="22"/>
        <v>257.80425955134427</v>
      </c>
      <c r="G228">
        <f t="shared" si="25"/>
        <v>93.297945862729037</v>
      </c>
      <c r="H228">
        <f t="shared" si="26"/>
        <v>164.50631368861525</v>
      </c>
      <c r="I228">
        <f t="shared" si="27"/>
        <v>27824.877445130096</v>
      </c>
      <c r="J228">
        <f t="shared" si="23"/>
        <v>5.8774539341825876E-3</v>
      </c>
    </row>
    <row r="229" spans="4:10" x14ac:dyDescent="0.25">
      <c r="D229">
        <v>227</v>
      </c>
      <c r="E229">
        <f t="shared" si="24"/>
        <v>27824.877445130096</v>
      </c>
      <c r="F229">
        <f t="shared" si="22"/>
        <v>257.80425955134427</v>
      </c>
      <c r="G229">
        <f t="shared" si="25"/>
        <v>92.749591483766991</v>
      </c>
      <c r="H229">
        <f t="shared" si="26"/>
        <v>165.05466806757727</v>
      </c>
      <c r="I229">
        <f t="shared" si="27"/>
        <v>27659.82277706252</v>
      </c>
      <c r="J229">
        <f t="shared" si="23"/>
        <v>5.9319099749158138E-3</v>
      </c>
    </row>
    <row r="230" spans="4:10" x14ac:dyDescent="0.25">
      <c r="D230">
        <v>228</v>
      </c>
      <c r="E230">
        <f t="shared" si="24"/>
        <v>27659.82277706252</v>
      </c>
      <c r="F230">
        <f t="shared" si="22"/>
        <v>257.80425955134427</v>
      </c>
      <c r="G230">
        <f t="shared" si="25"/>
        <v>92.199409256875072</v>
      </c>
      <c r="H230">
        <f t="shared" si="26"/>
        <v>165.6048502944692</v>
      </c>
      <c r="I230">
        <f t="shared" si="27"/>
        <v>27494.217926768051</v>
      </c>
      <c r="J230">
        <f t="shared" si="23"/>
        <v>5.9871985308524991E-3</v>
      </c>
    </row>
    <row r="231" spans="4:10" x14ac:dyDescent="0.25">
      <c r="D231">
        <v>229</v>
      </c>
      <c r="E231">
        <f t="shared" si="24"/>
        <v>27494.217926768051</v>
      </c>
      <c r="F231">
        <f t="shared" si="22"/>
        <v>257.80425955134427</v>
      </c>
      <c r="G231">
        <f t="shared" si="25"/>
        <v>91.647393089226838</v>
      </c>
      <c r="H231">
        <f t="shared" si="26"/>
        <v>166.15686646211742</v>
      </c>
      <c r="I231">
        <f t="shared" si="27"/>
        <v>27328.061060305932</v>
      </c>
      <c r="J231">
        <f t="shared" si="23"/>
        <v>6.0433385268380017E-3</v>
      </c>
    </row>
    <row r="232" spans="4:10" x14ac:dyDescent="0.25">
      <c r="D232">
        <v>230</v>
      </c>
      <c r="E232">
        <f t="shared" si="24"/>
        <v>27328.061060305932</v>
      </c>
      <c r="F232">
        <f t="shared" si="22"/>
        <v>257.80425955134427</v>
      </c>
      <c r="G232">
        <f t="shared" si="25"/>
        <v>91.093536867686439</v>
      </c>
      <c r="H232">
        <f t="shared" si="26"/>
        <v>166.71072268365782</v>
      </c>
      <c r="I232">
        <f t="shared" si="27"/>
        <v>27161.350337622276</v>
      </c>
      <c r="J232">
        <f t="shared" si="23"/>
        <v>6.1003494655464414E-3</v>
      </c>
    </row>
    <row r="233" spans="4:10" x14ac:dyDescent="0.25">
      <c r="D233">
        <v>231</v>
      </c>
      <c r="E233">
        <f t="shared" si="24"/>
        <v>27161.350337622276</v>
      </c>
      <c r="F233">
        <f t="shared" si="22"/>
        <v>257.80425955134427</v>
      </c>
      <c r="G233">
        <f t="shared" si="25"/>
        <v>90.537834458740917</v>
      </c>
      <c r="H233">
        <f t="shared" si="26"/>
        <v>167.26642509260336</v>
      </c>
      <c r="I233">
        <f t="shared" si="27"/>
        <v>26994.083912529673</v>
      </c>
      <c r="J233">
        <f t="shared" si="23"/>
        <v>6.1582514497048376E-3</v>
      </c>
    </row>
    <row r="234" spans="4:10" x14ac:dyDescent="0.25">
      <c r="D234">
        <v>232</v>
      </c>
      <c r="E234">
        <f t="shared" si="24"/>
        <v>26994.083912529673</v>
      </c>
      <c r="F234">
        <f t="shared" si="22"/>
        <v>257.80425955134427</v>
      </c>
      <c r="G234">
        <f t="shared" si="25"/>
        <v>89.980279708432249</v>
      </c>
      <c r="H234">
        <f t="shared" si="26"/>
        <v>167.82397984291202</v>
      </c>
      <c r="I234">
        <f t="shared" si="27"/>
        <v>26826.25993268676</v>
      </c>
      <c r="J234">
        <f t="shared" si="23"/>
        <v>6.217065205350948E-3</v>
      </c>
    </row>
    <row r="235" spans="4:10" x14ac:dyDescent="0.25">
      <c r="D235">
        <v>233</v>
      </c>
      <c r="E235">
        <f t="shared" si="24"/>
        <v>26826.25993268676</v>
      </c>
      <c r="F235">
        <f t="shared" si="22"/>
        <v>257.80425955134427</v>
      </c>
      <c r="G235">
        <f t="shared" si="25"/>
        <v>89.420866442289196</v>
      </c>
      <c r="H235">
        <f t="shared" si="26"/>
        <v>168.38339310905508</v>
      </c>
      <c r="I235">
        <f t="shared" si="27"/>
        <v>26657.876539577705</v>
      </c>
      <c r="J235">
        <f t="shared" si="23"/>
        <v>6.2768121061813177E-3</v>
      </c>
    </row>
    <row r="236" spans="4:10" x14ac:dyDescent="0.25">
      <c r="D236">
        <v>234</v>
      </c>
      <c r="E236">
        <f t="shared" si="24"/>
        <v>26657.876539577705</v>
      </c>
      <c r="F236">
        <f t="shared" si="22"/>
        <v>257.80425955134427</v>
      </c>
      <c r="G236">
        <f t="shared" si="25"/>
        <v>88.859588465259023</v>
      </c>
      <c r="H236">
        <f t="shared" si="26"/>
        <v>168.94467108608524</v>
      </c>
      <c r="I236">
        <f t="shared" si="27"/>
        <v>26488.931868491618</v>
      </c>
      <c r="J236">
        <f t="shared" si="23"/>
        <v>6.3375141990496117E-3</v>
      </c>
    </row>
    <row r="237" spans="4:10" x14ac:dyDescent="0.25">
      <c r="D237">
        <v>235</v>
      </c>
      <c r="E237">
        <f t="shared" si="24"/>
        <v>26488.931868491618</v>
      </c>
      <c r="F237">
        <f t="shared" si="22"/>
        <v>257.80425955134427</v>
      </c>
      <c r="G237">
        <f t="shared" si="25"/>
        <v>88.296439561638735</v>
      </c>
      <c r="H237">
        <f t="shared" si="26"/>
        <v>169.50781998970552</v>
      </c>
      <c r="I237">
        <f t="shared" si="27"/>
        <v>26319.424048501911</v>
      </c>
      <c r="J237">
        <f t="shared" si="23"/>
        <v>6.3991942306791836E-3</v>
      </c>
    </row>
    <row r="238" spans="4:10" x14ac:dyDescent="0.25">
      <c r="D238">
        <v>236</v>
      </c>
      <c r="E238">
        <f t="shared" si="24"/>
        <v>26319.424048501911</v>
      </c>
      <c r="F238">
        <f t="shared" si="22"/>
        <v>257.80425955134427</v>
      </c>
      <c r="G238">
        <f t="shared" si="25"/>
        <v>87.731413495006379</v>
      </c>
      <c r="H238">
        <f t="shared" si="26"/>
        <v>170.07284605633788</v>
      </c>
      <c r="I238">
        <f t="shared" si="27"/>
        <v>26149.351202445574</v>
      </c>
      <c r="J238">
        <f t="shared" si="23"/>
        <v>6.4618756756578168E-3</v>
      </c>
    </row>
    <row r="239" spans="4:10" x14ac:dyDescent="0.25">
      <c r="D239">
        <v>237</v>
      </c>
      <c r="E239">
        <f t="shared" si="24"/>
        <v>26149.351202445574</v>
      </c>
      <c r="F239">
        <f t="shared" si="22"/>
        <v>257.80425955134427</v>
      </c>
      <c r="G239">
        <f t="shared" si="25"/>
        <v>87.164504008151923</v>
      </c>
      <c r="H239">
        <f t="shared" si="26"/>
        <v>170.63975554319234</v>
      </c>
      <c r="I239">
        <f t="shared" si="27"/>
        <v>25978.71144690238</v>
      </c>
      <c r="J239">
        <f t="shared" si="23"/>
        <v>6.5255827657870738E-3</v>
      </c>
    </row>
    <row r="240" spans="4:10" x14ac:dyDescent="0.25">
      <c r="D240">
        <v>238</v>
      </c>
      <c r="E240">
        <f t="shared" si="24"/>
        <v>25978.71144690238</v>
      </c>
      <c r="F240">
        <f t="shared" si="22"/>
        <v>257.80425955134427</v>
      </c>
      <c r="G240">
        <f t="shared" si="25"/>
        <v>86.595704823007921</v>
      </c>
      <c r="H240">
        <f t="shared" si="26"/>
        <v>171.20855472833637</v>
      </c>
      <c r="I240">
        <f t="shared" si="27"/>
        <v>25807.502892174045</v>
      </c>
      <c r="J240">
        <f t="shared" si="23"/>
        <v>6.5903405208633135E-3</v>
      </c>
    </row>
    <row r="241" spans="4:10" x14ac:dyDescent="0.25">
      <c r="D241">
        <v>239</v>
      </c>
      <c r="E241">
        <f t="shared" si="24"/>
        <v>25807.502892174045</v>
      </c>
      <c r="F241">
        <f t="shared" si="22"/>
        <v>257.80425955134427</v>
      </c>
      <c r="G241">
        <f t="shared" si="25"/>
        <v>86.025009640580151</v>
      </c>
      <c r="H241">
        <f t="shared" si="26"/>
        <v>171.77924991076412</v>
      </c>
      <c r="I241">
        <f t="shared" si="27"/>
        <v>25635.723642263281</v>
      </c>
      <c r="J241">
        <f t="shared" si="23"/>
        <v>6.6561747809725149E-3</v>
      </c>
    </row>
    <row r="242" spans="4:10" x14ac:dyDescent="0.25">
      <c r="D242">
        <v>240</v>
      </c>
      <c r="E242">
        <f t="shared" si="24"/>
        <v>25635.723642263281</v>
      </c>
      <c r="F242">
        <f t="shared" si="22"/>
        <v>257.80425955134427</v>
      </c>
      <c r="G242">
        <f t="shared" si="25"/>
        <v>85.452412140877598</v>
      </c>
      <c r="H242">
        <f t="shared" si="26"/>
        <v>172.35184741046669</v>
      </c>
      <c r="I242">
        <f t="shared" si="27"/>
        <v>25463.371794852814</v>
      </c>
      <c r="J242">
        <f t="shared" si="23"/>
        <v>6.7231122403865326E-3</v>
      </c>
    </row>
    <row r="243" spans="4:10" x14ac:dyDescent="0.25">
      <c r="D243">
        <v>241</v>
      </c>
      <c r="E243">
        <f t="shared" si="24"/>
        <v>25463.371794852814</v>
      </c>
      <c r="F243">
        <f t="shared" si="22"/>
        <v>257.80425955134427</v>
      </c>
      <c r="G243">
        <f t="shared" si="25"/>
        <v>84.877905982842705</v>
      </c>
      <c r="H243">
        <f t="shared" si="26"/>
        <v>172.92635356850155</v>
      </c>
      <c r="I243">
        <f t="shared" si="27"/>
        <v>25290.445441284312</v>
      </c>
      <c r="J243">
        <f t="shared" si="23"/>
        <v>6.7911804831541208E-3</v>
      </c>
    </row>
    <row r="244" spans="4:10" x14ac:dyDescent="0.25">
      <c r="D244">
        <v>242</v>
      </c>
      <c r="E244">
        <f t="shared" si="24"/>
        <v>25290.445441284312</v>
      </c>
      <c r="F244">
        <f t="shared" si="22"/>
        <v>257.80425955134427</v>
      </c>
      <c r="G244">
        <f t="shared" si="25"/>
        <v>84.301484804281031</v>
      </c>
      <c r="H244">
        <f t="shared" si="26"/>
        <v>173.50277474706326</v>
      </c>
      <c r="I244">
        <f t="shared" si="27"/>
        <v>25116.942666537248</v>
      </c>
      <c r="J244">
        <f t="shared" si="23"/>
        <v>6.860408020486505E-3</v>
      </c>
    </row>
    <row r="245" spans="4:10" x14ac:dyDescent="0.25">
      <c r="D245">
        <v>243</v>
      </c>
      <c r="E245">
        <f t="shared" si="24"/>
        <v>25116.942666537248</v>
      </c>
      <c r="F245">
        <f t="shared" si="22"/>
        <v>257.80425955134427</v>
      </c>
      <c r="G245">
        <f t="shared" si="25"/>
        <v>83.723142221790837</v>
      </c>
      <c r="H245">
        <f t="shared" si="26"/>
        <v>174.08111732955342</v>
      </c>
      <c r="I245">
        <f t="shared" si="27"/>
        <v>24942.861549207693</v>
      </c>
      <c r="J245">
        <f t="shared" si="23"/>
        <v>6.9308243300438745E-3</v>
      </c>
    </row>
    <row r="246" spans="4:10" x14ac:dyDescent="0.25">
      <c r="D246">
        <v>244</v>
      </c>
      <c r="E246">
        <f t="shared" si="24"/>
        <v>24942.861549207693</v>
      </c>
      <c r="F246">
        <f t="shared" si="22"/>
        <v>257.80425955134427</v>
      </c>
      <c r="G246">
        <f t="shared" si="25"/>
        <v>83.142871830692314</v>
      </c>
      <c r="H246">
        <f t="shared" si="26"/>
        <v>174.66138772065196</v>
      </c>
      <c r="I246">
        <f t="shared" si="27"/>
        <v>24768.200161487042</v>
      </c>
      <c r="J246">
        <f t="shared" si="23"/>
        <v>7.0024598972366122E-3</v>
      </c>
    </row>
    <row r="247" spans="4:10" x14ac:dyDescent="0.25">
      <c r="D247">
        <v>245</v>
      </c>
      <c r="E247">
        <f t="shared" si="24"/>
        <v>24768.200161487042</v>
      </c>
      <c r="F247">
        <f t="shared" si="22"/>
        <v>257.80425955134427</v>
      </c>
      <c r="G247">
        <f t="shared" si="25"/>
        <v>82.5606672049568</v>
      </c>
      <c r="H247">
        <f t="shared" si="26"/>
        <v>175.24359234638746</v>
      </c>
      <c r="I247">
        <f t="shared" si="27"/>
        <v>24592.956569140653</v>
      </c>
      <c r="J247">
        <f t="shared" si="23"/>
        <v>7.0753462586627498E-3</v>
      </c>
    </row>
    <row r="248" spans="4:10" x14ac:dyDescent="0.25">
      <c r="D248">
        <v>246</v>
      </c>
      <c r="E248">
        <f t="shared" si="24"/>
        <v>24592.956569140653</v>
      </c>
      <c r="F248">
        <f t="shared" si="22"/>
        <v>257.80425955134427</v>
      </c>
      <c r="G248">
        <f t="shared" si="25"/>
        <v>81.976521897135513</v>
      </c>
      <c r="H248">
        <f t="shared" si="26"/>
        <v>175.82773765420876</v>
      </c>
      <c r="I248">
        <f t="shared" si="27"/>
        <v>24417.128831486443</v>
      </c>
      <c r="J248">
        <f t="shared" si="23"/>
        <v>7.1495160478117605E-3</v>
      </c>
    </row>
    <row r="249" spans="4:10" x14ac:dyDescent="0.25">
      <c r="D249">
        <v>247</v>
      </c>
      <c r="E249">
        <f t="shared" si="24"/>
        <v>24417.128831486443</v>
      </c>
      <c r="F249">
        <f t="shared" si="22"/>
        <v>257.80425955134427</v>
      </c>
      <c r="G249">
        <f t="shared" si="25"/>
        <v>81.390429438288137</v>
      </c>
      <c r="H249">
        <f t="shared" si="26"/>
        <v>176.41383011305612</v>
      </c>
      <c r="I249">
        <f t="shared" si="27"/>
        <v>24240.715001373388</v>
      </c>
      <c r="J249">
        <f t="shared" si="23"/>
        <v>7.2250030431737933E-3</v>
      </c>
    </row>
    <row r="250" spans="4:10" x14ac:dyDescent="0.25">
      <c r="D250">
        <v>248</v>
      </c>
      <c r="E250">
        <f t="shared" si="24"/>
        <v>24240.715001373388</v>
      </c>
      <c r="F250">
        <f t="shared" si="22"/>
        <v>257.80425955134427</v>
      </c>
      <c r="G250">
        <f t="shared" si="25"/>
        <v>80.802383337911294</v>
      </c>
      <c r="H250">
        <f t="shared" si="26"/>
        <v>177.00187621343298</v>
      </c>
      <c r="I250">
        <f t="shared" si="27"/>
        <v>24063.713125159957</v>
      </c>
      <c r="J250">
        <f t="shared" si="23"/>
        <v>7.3018422189033913E-3</v>
      </c>
    </row>
    <row r="251" spans="4:10" x14ac:dyDescent="0.25">
      <c r="D251">
        <v>249</v>
      </c>
      <c r="E251">
        <f t="shared" si="24"/>
        <v>24063.713125159957</v>
      </c>
      <c r="F251">
        <f t="shared" si="22"/>
        <v>257.80425955134427</v>
      </c>
      <c r="G251">
        <f t="shared" si="25"/>
        <v>80.212377083866528</v>
      </c>
      <c r="H251">
        <f t="shared" si="26"/>
        <v>177.59188246747775</v>
      </c>
      <c r="I251">
        <f t="shared" si="27"/>
        <v>23886.121242692479</v>
      </c>
      <c r="J251">
        <f t="shared" si="23"/>
        <v>7.3800697981973324E-3</v>
      </c>
    </row>
    <row r="252" spans="4:10" x14ac:dyDescent="0.25">
      <c r="D252">
        <v>250</v>
      </c>
      <c r="E252">
        <f t="shared" si="24"/>
        <v>23886.121242692479</v>
      </c>
      <c r="F252">
        <f t="shared" si="22"/>
        <v>257.80425955134427</v>
      </c>
      <c r="G252">
        <f t="shared" si="25"/>
        <v>79.62040414230826</v>
      </c>
      <c r="H252">
        <f t="shared" si="26"/>
        <v>178.18385540903603</v>
      </c>
      <c r="I252">
        <f t="shared" si="27"/>
        <v>23707.937387283444</v>
      </c>
      <c r="J252">
        <f t="shared" si="23"/>
        <v>7.4597233095577671E-3</v>
      </c>
    </row>
    <row r="253" spans="4:10" x14ac:dyDescent="0.25">
      <c r="D253">
        <v>251</v>
      </c>
      <c r="E253">
        <f t="shared" si="24"/>
        <v>23707.937387283444</v>
      </c>
      <c r="F253">
        <f t="shared" si="22"/>
        <v>257.80425955134427</v>
      </c>
      <c r="G253">
        <f t="shared" si="25"/>
        <v>79.026457957611484</v>
      </c>
      <c r="H253">
        <f t="shared" si="26"/>
        <v>178.77780159373279</v>
      </c>
      <c r="I253">
        <f t="shared" si="27"/>
        <v>23529.159585689711</v>
      </c>
      <c r="J253">
        <f t="shared" si="23"/>
        <v>7.5408416461242352E-3</v>
      </c>
    </row>
    <row r="254" spans="4:10" x14ac:dyDescent="0.25">
      <c r="D254">
        <v>252</v>
      </c>
      <c r="E254">
        <f t="shared" si="24"/>
        <v>23529.159585689711</v>
      </c>
      <c r="F254">
        <f t="shared" si="22"/>
        <v>257.80425955134427</v>
      </c>
      <c r="G254">
        <f t="shared" si="25"/>
        <v>78.430531952299035</v>
      </c>
      <c r="H254">
        <f t="shared" si="26"/>
        <v>179.37372759904525</v>
      </c>
      <c r="I254">
        <f t="shared" si="27"/>
        <v>23349.785858090665</v>
      </c>
      <c r="J254">
        <f t="shared" si="23"/>
        <v>7.6234651282716974E-3</v>
      </c>
    </row>
    <row r="255" spans="4:10" x14ac:dyDescent="0.25">
      <c r="D255">
        <v>253</v>
      </c>
      <c r="E255">
        <f t="shared" si="24"/>
        <v>23349.785858090665</v>
      </c>
      <c r="F255">
        <f t="shared" si="22"/>
        <v>257.80425955134427</v>
      </c>
      <c r="G255">
        <f t="shared" si="25"/>
        <v>77.832619526968884</v>
      </c>
      <c r="H255">
        <f t="shared" si="26"/>
        <v>179.9716400243754</v>
      </c>
      <c r="I255">
        <f t="shared" si="27"/>
        <v>23169.814218066291</v>
      </c>
      <c r="J255">
        <f t="shared" si="23"/>
        <v>7.7076355696861993E-3</v>
      </c>
    </row>
    <row r="256" spans="4:10" x14ac:dyDescent="0.25">
      <c r="D256">
        <v>254</v>
      </c>
      <c r="E256">
        <f t="shared" si="24"/>
        <v>23169.814218066291</v>
      </c>
      <c r="F256">
        <f t="shared" si="22"/>
        <v>257.80425955134427</v>
      </c>
      <c r="G256">
        <f t="shared" si="25"/>
        <v>77.232714060220971</v>
      </c>
      <c r="H256">
        <f t="shared" si="26"/>
        <v>180.57154549112329</v>
      </c>
      <c r="I256">
        <f t="shared" si="27"/>
        <v>22989.242672575168</v>
      </c>
      <c r="J256">
        <f t="shared" si="23"/>
        <v>7.7933963471457412E-3</v>
      </c>
    </row>
    <row r="257" spans="4:10" x14ac:dyDescent="0.25">
      <c r="D257">
        <v>255</v>
      </c>
      <c r="E257">
        <f t="shared" si="24"/>
        <v>22989.242672575168</v>
      </c>
      <c r="F257">
        <f t="shared" si="22"/>
        <v>257.80425955134427</v>
      </c>
      <c r="G257">
        <f t="shared" si="25"/>
        <v>76.630808908583887</v>
      </c>
      <c r="H257">
        <f t="shared" si="26"/>
        <v>181.17345064276037</v>
      </c>
      <c r="I257">
        <f t="shared" si="27"/>
        <v>22808.069221932408</v>
      </c>
      <c r="J257">
        <f t="shared" si="23"/>
        <v>7.8807924742510024E-3</v>
      </c>
    </row>
    <row r="258" spans="4:10" x14ac:dyDescent="0.25">
      <c r="D258">
        <v>256</v>
      </c>
      <c r="E258">
        <f t="shared" si="24"/>
        <v>22808.069221932408</v>
      </c>
      <c r="F258">
        <f t="shared" si="22"/>
        <v>257.80425955134427</v>
      </c>
      <c r="G258">
        <f t="shared" si="25"/>
        <v>76.026897406441364</v>
      </c>
      <c r="H258">
        <f t="shared" si="26"/>
        <v>181.7773621449029</v>
      </c>
      <c r="I258">
        <f t="shared" si="27"/>
        <v>22626.291859787507</v>
      </c>
      <c r="J258">
        <f t="shared" si="23"/>
        <v>7.9698706793692314E-3</v>
      </c>
    </row>
    <row r="259" spans="4:10" x14ac:dyDescent="0.25">
      <c r="D259">
        <v>257</v>
      </c>
      <c r="E259">
        <f t="shared" si="24"/>
        <v>22626.291859787507</v>
      </c>
      <c r="F259">
        <f t="shared" si="22"/>
        <v>257.80425955134427</v>
      </c>
      <c r="G259">
        <f t="shared" si="25"/>
        <v>75.420972865958362</v>
      </c>
      <c r="H259">
        <f t="shared" si="26"/>
        <v>182.38328668538591</v>
      </c>
      <c r="I259">
        <f t="shared" si="27"/>
        <v>22443.908573102122</v>
      </c>
      <c r="J259">
        <f t="shared" si="23"/>
        <v>8.0606794880749306E-3</v>
      </c>
    </row>
    <row r="260" spans="4:10" x14ac:dyDescent="0.25">
      <c r="D260">
        <v>258</v>
      </c>
      <c r="E260">
        <f t="shared" si="24"/>
        <v>22443.908573102122</v>
      </c>
      <c r="F260">
        <f t="shared" ref="F260:F323" si="28">$B$7</f>
        <v>257.80425955134427</v>
      </c>
      <c r="G260">
        <f t="shared" si="25"/>
        <v>74.813028577007074</v>
      </c>
      <c r="H260">
        <f t="shared" si="26"/>
        <v>182.99123097433721</v>
      </c>
      <c r="I260">
        <f t="shared" si="27"/>
        <v>22260.917342127785</v>
      </c>
      <c r="J260">
        <f t="shared" ref="J260:J323" si="29">H260/E260</f>
        <v>8.153269310392881E-3</v>
      </c>
    </row>
    <row r="261" spans="4:10" x14ac:dyDescent="0.25">
      <c r="D261">
        <v>259</v>
      </c>
      <c r="E261">
        <f t="shared" si="24"/>
        <v>22260.917342127785</v>
      </c>
      <c r="F261">
        <f t="shared" si="28"/>
        <v>257.80425955134427</v>
      </c>
      <c r="G261">
        <f t="shared" si="25"/>
        <v>74.20305780709262</v>
      </c>
      <c r="H261">
        <f t="shared" si="26"/>
        <v>183.60120174425165</v>
      </c>
      <c r="I261">
        <f t="shared" si="27"/>
        <v>22077.316140383533</v>
      </c>
      <c r="J261">
        <f t="shared" si="29"/>
        <v>8.2476925331731333E-3</v>
      </c>
    </row>
    <row r="262" spans="4:10" x14ac:dyDescent="0.25">
      <c r="D262">
        <v>260</v>
      </c>
      <c r="E262">
        <f t="shared" si="24"/>
        <v>22077.316140383533</v>
      </c>
      <c r="F262">
        <f t="shared" si="28"/>
        <v>257.80425955134427</v>
      </c>
      <c r="G262">
        <f t="shared" si="25"/>
        <v>73.591053801278449</v>
      </c>
      <c r="H262">
        <f t="shared" si="26"/>
        <v>184.21320575006581</v>
      </c>
      <c r="I262">
        <f t="shared" si="27"/>
        <v>21893.102934633465</v>
      </c>
      <c r="J262">
        <f t="shared" si="29"/>
        <v>8.3440036179536093E-3</v>
      </c>
    </row>
    <row r="263" spans="4:10" x14ac:dyDescent="0.25">
      <c r="D263">
        <v>261</v>
      </c>
      <c r="E263">
        <f t="shared" si="24"/>
        <v>21893.102934633465</v>
      </c>
      <c r="F263">
        <f t="shared" si="28"/>
        <v>257.80425955134427</v>
      </c>
      <c r="G263">
        <f t="shared" si="25"/>
        <v>72.977009782111551</v>
      </c>
      <c r="H263">
        <f t="shared" si="26"/>
        <v>184.82724976923271</v>
      </c>
      <c r="I263">
        <f t="shared" si="27"/>
        <v>21708.275684864231</v>
      </c>
      <c r="J263">
        <f t="shared" si="29"/>
        <v>8.4422592046944616E-3</v>
      </c>
    </row>
    <row r="264" spans="4:10" x14ac:dyDescent="0.25">
      <c r="D264">
        <v>262</v>
      </c>
      <c r="E264">
        <f t="shared" si="24"/>
        <v>21708.275684864231</v>
      </c>
      <c r="F264">
        <f t="shared" si="28"/>
        <v>257.80425955134427</v>
      </c>
      <c r="G264">
        <f t="shared" si="25"/>
        <v>72.36091894954744</v>
      </c>
      <c r="H264">
        <f t="shared" si="26"/>
        <v>185.44334060179682</v>
      </c>
      <c r="I264">
        <f t="shared" si="27"/>
        <v>21522.832344262435</v>
      </c>
      <c r="J264">
        <f t="shared" si="29"/>
        <v>8.542518221799366E-3</v>
      </c>
    </row>
    <row r="265" spans="4:10" x14ac:dyDescent="0.25">
      <c r="D265">
        <v>263</v>
      </c>
      <c r="E265">
        <f t="shared" si="24"/>
        <v>21522.832344262435</v>
      </c>
      <c r="F265">
        <f t="shared" si="28"/>
        <v>257.80425955134427</v>
      </c>
      <c r="G265">
        <f t="shared" si="25"/>
        <v>71.742774480874786</v>
      </c>
      <c r="H265">
        <f t="shared" si="26"/>
        <v>186.06148507046947</v>
      </c>
      <c r="I265">
        <f t="shared" si="27"/>
        <v>21336.770859191965</v>
      </c>
      <c r="J265">
        <f t="shared" si="29"/>
        <v>8.6448420028728146E-3</v>
      </c>
    </row>
    <row r="266" spans="4:10" x14ac:dyDescent="0.25">
      <c r="D266">
        <v>264</v>
      </c>
      <c r="E266">
        <f t="shared" si="24"/>
        <v>21336.770859191965</v>
      </c>
      <c r="F266">
        <f t="shared" si="28"/>
        <v>257.80425955134427</v>
      </c>
      <c r="G266">
        <f t="shared" si="25"/>
        <v>71.122569530639893</v>
      </c>
      <c r="H266">
        <f t="shared" si="26"/>
        <v>186.68169002070437</v>
      </c>
      <c r="I266">
        <f t="shared" si="27"/>
        <v>21150.08916917126</v>
      </c>
      <c r="J266">
        <f t="shared" si="29"/>
        <v>8.7492944106995069E-3</v>
      </c>
    </row>
    <row r="267" spans="4:10" x14ac:dyDescent="0.25">
      <c r="D267">
        <v>265</v>
      </c>
      <c r="E267">
        <f t="shared" si="24"/>
        <v>21150.08916917126</v>
      </c>
      <c r="F267">
        <f t="shared" si="28"/>
        <v>257.80425955134427</v>
      </c>
      <c r="G267">
        <f t="shared" si="25"/>
        <v>70.500297230570865</v>
      </c>
      <c r="H267">
        <f t="shared" si="26"/>
        <v>187.30396232077339</v>
      </c>
      <c r="I267">
        <f t="shared" si="27"/>
        <v>20962.785206850487</v>
      </c>
      <c r="J267">
        <f t="shared" si="29"/>
        <v>8.8559419689724483E-3</v>
      </c>
    </row>
    <row r="268" spans="4:10" x14ac:dyDescent="0.25">
      <c r="D268">
        <v>266</v>
      </c>
      <c r="E268">
        <f t="shared" si="24"/>
        <v>20962.785206850487</v>
      </c>
      <c r="F268">
        <f t="shared" si="28"/>
        <v>257.80425955134427</v>
      </c>
      <c r="G268">
        <f t="shared" si="25"/>
        <v>69.875950689501622</v>
      </c>
      <c r="H268">
        <f t="shared" si="26"/>
        <v>187.92830886184265</v>
      </c>
      <c r="I268">
        <f t="shared" si="27"/>
        <v>20774.856897988644</v>
      </c>
      <c r="J268">
        <f t="shared" si="29"/>
        <v>8.9648540023407313E-3</v>
      </c>
    </row>
    <row r="269" spans="4:10" x14ac:dyDescent="0.25">
      <c r="D269">
        <v>267</v>
      </c>
      <c r="E269">
        <f t="shared" si="24"/>
        <v>20774.856897988644</v>
      </c>
      <c r="F269">
        <f t="shared" si="28"/>
        <v>257.80425955134427</v>
      </c>
      <c r="G269">
        <f t="shared" si="25"/>
        <v>69.249522993295486</v>
      </c>
      <c r="H269">
        <f t="shared" si="26"/>
        <v>188.55473655804877</v>
      </c>
      <c r="I269">
        <f t="shared" si="27"/>
        <v>20586.302161430594</v>
      </c>
      <c r="J269">
        <f t="shared" si="29"/>
        <v>9.076102785396516E-3</v>
      </c>
    </row>
    <row r="270" spans="4:10" x14ac:dyDescent="0.25">
      <c r="D270">
        <v>268</v>
      </c>
      <c r="E270">
        <f t="shared" si="24"/>
        <v>20586.302161430594</v>
      </c>
      <c r="F270">
        <f t="shared" si="28"/>
        <v>257.80425955134427</v>
      </c>
      <c r="G270">
        <f t="shared" si="25"/>
        <v>68.621007204768645</v>
      </c>
      <c r="H270">
        <f t="shared" si="26"/>
        <v>189.18325234657561</v>
      </c>
      <c r="I270">
        <f t="shared" si="27"/>
        <v>20397.11890908402</v>
      </c>
      <c r="J270">
        <f t="shared" si="29"/>
        <v>9.1897637012741101E-3</v>
      </c>
    </row>
    <row r="271" spans="4:10" x14ac:dyDescent="0.25">
      <c r="D271">
        <v>269</v>
      </c>
      <c r="E271">
        <f t="shared" si="24"/>
        <v>20397.11890908402</v>
      </c>
      <c r="F271">
        <f t="shared" si="28"/>
        <v>257.80425955134427</v>
      </c>
      <c r="G271">
        <f t="shared" si="25"/>
        <v>67.990396363613399</v>
      </c>
      <c r="H271">
        <f t="shared" si="26"/>
        <v>189.81386318773087</v>
      </c>
      <c r="I271">
        <f t="shared" si="27"/>
        <v>20207.30504589629</v>
      </c>
      <c r="J271">
        <f t="shared" si="29"/>
        <v>9.3059154105924122E-3</v>
      </c>
    </row>
    <row r="272" spans="4:10" x14ac:dyDescent="0.25">
      <c r="D272">
        <v>270</v>
      </c>
      <c r="E272">
        <f t="shared" si="24"/>
        <v>20207.30504589629</v>
      </c>
      <c r="F272">
        <f t="shared" si="28"/>
        <v>257.80425955134427</v>
      </c>
      <c r="G272">
        <f t="shared" si="25"/>
        <v>67.357683486320965</v>
      </c>
      <c r="H272">
        <f t="shared" si="26"/>
        <v>190.44657606502329</v>
      </c>
      <c r="I272">
        <f t="shared" si="27"/>
        <v>20016.858469831266</v>
      </c>
      <c r="J272">
        <f t="shared" si="29"/>
        <v>9.4246400315364815E-3</v>
      </c>
    </row>
    <row r="273" spans="4:10" x14ac:dyDescent="0.25">
      <c r="D273">
        <v>271</v>
      </c>
      <c r="E273">
        <f t="shared" si="24"/>
        <v>20016.858469831266</v>
      </c>
      <c r="F273">
        <f t="shared" si="28"/>
        <v>257.80425955134427</v>
      </c>
      <c r="G273">
        <f t="shared" si="25"/>
        <v>66.722861566104214</v>
      </c>
      <c r="H273">
        <f t="shared" si="26"/>
        <v>191.08139798524007</v>
      </c>
      <c r="I273">
        <f t="shared" si="27"/>
        <v>19825.777071846027</v>
      </c>
      <c r="J273">
        <f t="shared" si="29"/>
        <v>9.5460233319444969E-3</v>
      </c>
    </row>
    <row r="274" spans="4:10" x14ac:dyDescent="0.25">
      <c r="D274">
        <v>272</v>
      </c>
      <c r="E274">
        <f t="shared" si="24"/>
        <v>19825.777071846027</v>
      </c>
      <c r="F274">
        <f t="shared" si="28"/>
        <v>257.80425955134427</v>
      </c>
      <c r="G274">
        <f t="shared" si="25"/>
        <v>66.085923572820093</v>
      </c>
      <c r="H274">
        <f t="shared" si="26"/>
        <v>191.71833597852418</v>
      </c>
      <c r="I274">
        <f t="shared" si="27"/>
        <v>19634.058735867504</v>
      </c>
      <c r="J274">
        <f t="shared" si="29"/>
        <v>9.6701549343444129E-3</v>
      </c>
    </row>
    <row r="275" spans="4:10" x14ac:dyDescent="0.25">
      <c r="D275">
        <v>273</v>
      </c>
      <c r="E275">
        <f t="shared" si="24"/>
        <v>19634.058735867504</v>
      </c>
      <c r="F275">
        <f t="shared" si="28"/>
        <v>257.80425955134427</v>
      </c>
      <c r="G275">
        <f t="shared" si="25"/>
        <v>65.446862452891679</v>
      </c>
      <c r="H275">
        <f t="shared" si="26"/>
        <v>192.35739709845259</v>
      </c>
      <c r="I275">
        <f t="shared" si="27"/>
        <v>19441.701338769049</v>
      </c>
      <c r="J275">
        <f t="shared" si="29"/>
        <v>9.7971285349704104E-3</v>
      </c>
    </row>
    <row r="276" spans="4:10" x14ac:dyDescent="0.25">
      <c r="D276">
        <v>274</v>
      </c>
      <c r="E276">
        <f t="shared" si="24"/>
        <v>19441.701338769049</v>
      </c>
      <c r="F276">
        <f t="shared" si="28"/>
        <v>257.80425955134427</v>
      </c>
      <c r="G276">
        <f t="shared" si="25"/>
        <v>64.805671129230163</v>
      </c>
      <c r="H276">
        <f t="shared" si="26"/>
        <v>192.9985884221141</v>
      </c>
      <c r="I276">
        <f t="shared" si="27"/>
        <v>19248.702750346936</v>
      </c>
      <c r="J276">
        <f t="shared" si="29"/>
        <v>9.9270421378838958E-3</v>
      </c>
    </row>
    <row r="277" spans="4:10" x14ac:dyDescent="0.25">
      <c r="D277">
        <v>275</v>
      </c>
      <c r="E277">
        <f t="shared" si="24"/>
        <v>19248.702750346936</v>
      </c>
      <c r="F277">
        <f t="shared" si="28"/>
        <v>257.80425955134427</v>
      </c>
      <c r="G277">
        <f t="shared" si="25"/>
        <v>64.162342501156459</v>
      </c>
      <c r="H277">
        <f t="shared" si="26"/>
        <v>193.64191705018783</v>
      </c>
      <c r="I277">
        <f t="shared" si="27"/>
        <v>19055.060833296749</v>
      </c>
      <c r="J277">
        <f t="shared" si="29"/>
        <v>1.0059998305428539E-2</v>
      </c>
    </row>
    <row r="278" spans="4:10" x14ac:dyDescent="0.25">
      <c r="D278">
        <v>276</v>
      </c>
      <c r="E278">
        <f t="shared" si="24"/>
        <v>19055.060833296749</v>
      </c>
      <c r="F278">
        <f t="shared" si="28"/>
        <v>257.80425955134427</v>
      </c>
      <c r="G278">
        <f t="shared" si="25"/>
        <v>63.516869444322502</v>
      </c>
      <c r="H278">
        <f t="shared" si="26"/>
        <v>194.28739010702176</v>
      </c>
      <c r="I278">
        <f t="shared" si="27"/>
        <v>18860.773443189726</v>
      </c>
      <c r="J278">
        <f t="shared" si="29"/>
        <v>1.0196104426364498E-2</v>
      </c>
    </row>
    <row r="279" spans="4:10" x14ac:dyDescent="0.25">
      <c r="D279">
        <v>277</v>
      </c>
      <c r="E279">
        <f t="shared" si="24"/>
        <v>18860.773443189726</v>
      </c>
      <c r="F279">
        <f t="shared" si="28"/>
        <v>257.80425955134427</v>
      </c>
      <c r="G279">
        <f t="shared" si="25"/>
        <v>62.869244810632416</v>
      </c>
      <c r="H279">
        <f t="shared" si="26"/>
        <v>194.93501474071186</v>
      </c>
      <c r="I279">
        <f t="shared" si="27"/>
        <v>18665.838428449013</v>
      </c>
      <c r="J279">
        <f t="shared" si="29"/>
        <v>1.0335473003155089E-2</v>
      </c>
    </row>
    <row r="280" spans="4:10" x14ac:dyDescent="0.25">
      <c r="D280">
        <v>278</v>
      </c>
      <c r="E280">
        <f t="shared" si="24"/>
        <v>18665.838428449013</v>
      </c>
      <c r="F280">
        <f t="shared" si="28"/>
        <v>257.80425955134427</v>
      </c>
      <c r="G280">
        <f t="shared" si="25"/>
        <v>62.219461428163378</v>
      </c>
      <c r="H280">
        <f t="shared" si="26"/>
        <v>195.58479812318089</v>
      </c>
      <c r="I280">
        <f t="shared" si="27"/>
        <v>18470.253630325831</v>
      </c>
      <c r="J280">
        <f t="shared" si="29"/>
        <v>1.0478221960021138E-2</v>
      </c>
    </row>
    <row r="281" spans="4:10" x14ac:dyDescent="0.25">
      <c r="D281">
        <v>279</v>
      </c>
      <c r="E281">
        <f t="shared" si="24"/>
        <v>18470.253630325831</v>
      </c>
      <c r="F281">
        <f t="shared" si="28"/>
        <v>257.80425955134427</v>
      </c>
      <c r="G281">
        <f t="shared" si="25"/>
        <v>61.567512101086102</v>
      </c>
      <c r="H281">
        <f t="shared" si="26"/>
        <v>196.23674745025818</v>
      </c>
      <c r="I281">
        <f t="shared" si="27"/>
        <v>18274.016882875574</v>
      </c>
      <c r="J281">
        <f t="shared" si="29"/>
        <v>1.0624474973535943E-2</v>
      </c>
    </row>
    <row r="282" spans="4:10" x14ac:dyDescent="0.25">
      <c r="D282">
        <v>280</v>
      </c>
      <c r="E282">
        <f t="shared" si="24"/>
        <v>18274.016882875574</v>
      </c>
      <c r="F282">
        <f t="shared" si="28"/>
        <v>257.80425955134427</v>
      </c>
      <c r="G282">
        <f t="shared" si="25"/>
        <v>60.913389609585245</v>
      </c>
      <c r="H282">
        <f t="shared" si="26"/>
        <v>196.89086994175904</v>
      </c>
      <c r="I282">
        <f t="shared" si="27"/>
        <v>18077.126012933815</v>
      </c>
      <c r="J282">
        <f t="shared" si="29"/>
        <v>1.0774361827708707E-2</v>
      </c>
    </row>
    <row r="283" spans="4:10" x14ac:dyDescent="0.25">
      <c r="D283">
        <v>281</v>
      </c>
      <c r="E283">
        <f t="shared" si="24"/>
        <v>18077.126012933815</v>
      </c>
      <c r="F283">
        <f t="shared" si="28"/>
        <v>257.80425955134427</v>
      </c>
      <c r="G283">
        <f t="shared" si="25"/>
        <v>60.257086709779379</v>
      </c>
      <c r="H283">
        <f t="shared" si="26"/>
        <v>197.5471728415649</v>
      </c>
      <c r="I283">
        <f t="shared" si="27"/>
        <v>17879.57884009225</v>
      </c>
      <c r="J283">
        <f t="shared" si="29"/>
        <v>1.0928018795699268E-2</v>
      </c>
    </row>
    <row r="284" spans="4:10" x14ac:dyDescent="0.25">
      <c r="D284">
        <v>282</v>
      </c>
      <c r="E284">
        <f t="shared" si="24"/>
        <v>17879.57884009225</v>
      </c>
      <c r="F284">
        <f t="shared" si="28"/>
        <v>257.80425955134427</v>
      </c>
      <c r="G284">
        <f t="shared" si="25"/>
        <v>59.598596133640832</v>
      </c>
      <c r="H284">
        <f t="shared" si="26"/>
        <v>198.20566341770345</v>
      </c>
      <c r="I284">
        <f t="shared" si="27"/>
        <v>17681.373176674548</v>
      </c>
      <c r="J284">
        <f t="shared" si="29"/>
        <v>1.1085589050523788E-2</v>
      </c>
    </row>
    <row r="285" spans="4:10" x14ac:dyDescent="0.25">
      <c r="D285">
        <v>283</v>
      </c>
      <c r="E285">
        <f t="shared" si="24"/>
        <v>17681.373176674548</v>
      </c>
      <c r="F285">
        <f t="shared" si="28"/>
        <v>257.80425955134427</v>
      </c>
      <c r="G285">
        <f t="shared" si="25"/>
        <v>58.937910588915166</v>
      </c>
      <c r="H285">
        <f t="shared" si="26"/>
        <v>198.8663489624291</v>
      </c>
      <c r="I285">
        <f t="shared" si="27"/>
        <v>17482.506827712117</v>
      </c>
      <c r="J285">
        <f t="shared" si="29"/>
        <v>1.1247223107353203E-2</v>
      </c>
    </row>
    <row r="286" spans="4:10" x14ac:dyDescent="0.25">
      <c r="D286">
        <v>284</v>
      </c>
      <c r="E286">
        <f t="shared" si="24"/>
        <v>17482.506827712117</v>
      </c>
      <c r="F286">
        <f t="shared" si="28"/>
        <v>257.80425955134427</v>
      </c>
      <c r="G286">
        <f t="shared" si="25"/>
        <v>58.27502275904039</v>
      </c>
      <c r="H286">
        <f t="shared" si="26"/>
        <v>199.52923679230389</v>
      </c>
      <c r="I286">
        <f t="shared" si="27"/>
        <v>17282.977590919814</v>
      </c>
      <c r="J286">
        <f t="shared" si="29"/>
        <v>1.1413079300276508E-2</v>
      </c>
    </row>
    <row r="287" spans="4:10" x14ac:dyDescent="0.25">
      <c r="D287">
        <v>285</v>
      </c>
      <c r="E287">
        <f t="shared" si="24"/>
        <v>17282.977590919814</v>
      </c>
      <c r="F287">
        <f t="shared" si="28"/>
        <v>257.80425955134427</v>
      </c>
      <c r="G287">
        <f t="shared" si="25"/>
        <v>57.609925303066042</v>
      </c>
      <c r="H287">
        <f t="shared" si="26"/>
        <v>200.19433424827824</v>
      </c>
      <c r="I287">
        <f t="shared" si="27"/>
        <v>17082.783256671537</v>
      </c>
      <c r="J287">
        <f t="shared" si="29"/>
        <v>1.1583324296703189E-2</v>
      </c>
    </row>
    <row r="288" spans="4:10" x14ac:dyDescent="0.25">
      <c r="D288">
        <v>286</v>
      </c>
      <c r="E288">
        <f t="shared" si="24"/>
        <v>17082.783256671537</v>
      </c>
      <c r="F288">
        <f t="shared" si="28"/>
        <v>257.80425955134427</v>
      </c>
      <c r="G288">
        <f t="shared" si="25"/>
        <v>56.942610855571793</v>
      </c>
      <c r="H288">
        <f t="shared" si="26"/>
        <v>200.86164869577249</v>
      </c>
      <c r="I288">
        <f t="shared" si="27"/>
        <v>16881.921607975764</v>
      </c>
      <c r="J288">
        <f t="shared" si="29"/>
        <v>1.1758133652917927E-2</v>
      </c>
    </row>
    <row r="289" spans="4:10" x14ac:dyDescent="0.25">
      <c r="D289">
        <v>287</v>
      </c>
      <c r="E289">
        <f t="shared" ref="E289:E352" si="30">I288</f>
        <v>16881.921607975764</v>
      </c>
      <c r="F289">
        <f t="shared" si="28"/>
        <v>257.80425955134427</v>
      </c>
      <c r="G289">
        <f t="shared" ref="G289:G352" si="31">E289*$B$3/12</f>
        <v>56.273072026585879</v>
      </c>
      <c r="H289">
        <f t="shared" ref="H289:H352" si="32">F289-G289</f>
        <v>201.53118752475839</v>
      </c>
      <c r="I289">
        <f t="shared" ref="I289:I352" si="33">E289-H289</f>
        <v>16680.390420451007</v>
      </c>
      <c r="J289">
        <f t="shared" si="29"/>
        <v>1.193769241468022E-2</v>
      </c>
    </row>
    <row r="290" spans="4:10" x14ac:dyDescent="0.25">
      <c r="D290">
        <v>288</v>
      </c>
      <c r="E290">
        <f t="shared" si="30"/>
        <v>16680.390420451007</v>
      </c>
      <c r="F290">
        <f t="shared" si="28"/>
        <v>257.80425955134427</v>
      </c>
      <c r="G290">
        <f t="shared" si="31"/>
        <v>55.601301401503356</v>
      </c>
      <c r="H290">
        <f t="shared" si="32"/>
        <v>202.20295814984092</v>
      </c>
      <c r="I290">
        <f t="shared" si="33"/>
        <v>16478.187462301168</v>
      </c>
      <c r="J290">
        <f t="shared" si="29"/>
        <v>1.2122195767188388E-2</v>
      </c>
    </row>
    <row r="291" spans="4:10" x14ac:dyDescent="0.25">
      <c r="D291">
        <v>289</v>
      </c>
      <c r="E291">
        <f t="shared" si="30"/>
        <v>16478.187462301168</v>
      </c>
      <c r="F291">
        <f t="shared" si="28"/>
        <v>257.80425955134427</v>
      </c>
      <c r="G291">
        <f t="shared" si="31"/>
        <v>54.927291541003889</v>
      </c>
      <c r="H291">
        <f t="shared" si="32"/>
        <v>202.87696801034039</v>
      </c>
      <c r="I291">
        <f t="shared" si="33"/>
        <v>16275.310494290829</v>
      </c>
      <c r="J291">
        <f t="shared" si="29"/>
        <v>1.2311849739207225E-2</v>
      </c>
    </row>
    <row r="292" spans="4:10" x14ac:dyDescent="0.25">
      <c r="D292">
        <v>290</v>
      </c>
      <c r="E292">
        <f t="shared" si="30"/>
        <v>16275.310494290829</v>
      </c>
      <c r="F292">
        <f t="shared" si="28"/>
        <v>257.80425955134427</v>
      </c>
      <c r="G292">
        <f t="shared" si="31"/>
        <v>54.251034980969429</v>
      </c>
      <c r="H292">
        <f t="shared" si="32"/>
        <v>203.55322457037485</v>
      </c>
      <c r="I292">
        <f t="shared" si="33"/>
        <v>16071.757269720454</v>
      </c>
      <c r="J292">
        <f t="shared" si="29"/>
        <v>1.2506871966699421E-2</v>
      </c>
    </row>
    <row r="293" spans="4:10" x14ac:dyDescent="0.25">
      <c r="D293">
        <v>291</v>
      </c>
      <c r="E293">
        <f t="shared" si="30"/>
        <v>16071.757269720454</v>
      </c>
      <c r="F293">
        <f t="shared" si="28"/>
        <v>257.80425955134427</v>
      </c>
      <c r="G293">
        <f t="shared" si="31"/>
        <v>53.572524232401513</v>
      </c>
      <c r="H293">
        <f t="shared" si="32"/>
        <v>204.23173531894275</v>
      </c>
      <c r="I293">
        <f t="shared" si="33"/>
        <v>15867.525534401511</v>
      </c>
      <c r="J293">
        <f t="shared" si="29"/>
        <v>1.2707492521911083E-2</v>
      </c>
    </row>
    <row r="294" spans="4:10" x14ac:dyDescent="0.25">
      <c r="D294">
        <v>292</v>
      </c>
      <c r="E294">
        <f t="shared" si="30"/>
        <v>15867.525534401511</v>
      </c>
      <c r="F294">
        <f t="shared" si="28"/>
        <v>257.80425955134427</v>
      </c>
      <c r="G294">
        <f t="shared" si="31"/>
        <v>52.891751781338371</v>
      </c>
      <c r="H294">
        <f t="shared" si="32"/>
        <v>204.9125077700059</v>
      </c>
      <c r="I294">
        <f t="shared" si="33"/>
        <v>15662.613026631505</v>
      </c>
      <c r="J294">
        <f t="shared" si="29"/>
        <v>1.2913954814551666E-2</v>
      </c>
    </row>
    <row r="295" spans="4:10" x14ac:dyDescent="0.25">
      <c r="D295">
        <v>293</v>
      </c>
      <c r="E295">
        <f t="shared" si="30"/>
        <v>15662.613026631505</v>
      </c>
      <c r="F295">
        <f t="shared" si="28"/>
        <v>257.80425955134427</v>
      </c>
      <c r="G295">
        <f t="shared" si="31"/>
        <v>52.208710088771682</v>
      </c>
      <c r="H295">
        <f t="shared" si="32"/>
        <v>205.59554946257259</v>
      </c>
      <c r="I295">
        <f t="shared" si="33"/>
        <v>15457.017477168933</v>
      </c>
      <c r="J295">
        <f t="shared" si="29"/>
        <v>1.3126516572489769E-2</v>
      </c>
    </row>
    <row r="296" spans="4:10" x14ac:dyDescent="0.25">
      <c r="D296">
        <v>294</v>
      </c>
      <c r="E296">
        <f t="shared" si="30"/>
        <v>15457.017477168933</v>
      </c>
      <c r="F296">
        <f t="shared" si="28"/>
        <v>257.80425955134427</v>
      </c>
      <c r="G296">
        <f t="shared" si="31"/>
        <v>51.523391590563108</v>
      </c>
      <c r="H296">
        <f t="shared" si="32"/>
        <v>206.28086796078117</v>
      </c>
      <c r="I296">
        <f t="shared" si="33"/>
        <v>15250.736609208152</v>
      </c>
      <c r="J296">
        <f t="shared" si="29"/>
        <v>1.3345450910272441E-2</v>
      </c>
    </row>
    <row r="297" spans="4:10" x14ac:dyDescent="0.25">
      <c r="D297">
        <v>295</v>
      </c>
      <c r="E297">
        <f t="shared" si="30"/>
        <v>15250.736609208152</v>
      </c>
      <c r="F297">
        <f t="shared" si="28"/>
        <v>257.80425955134427</v>
      </c>
      <c r="G297">
        <f t="shared" si="31"/>
        <v>50.835788697360506</v>
      </c>
      <c r="H297">
        <f t="shared" si="32"/>
        <v>206.96847085398377</v>
      </c>
      <c r="I297">
        <f t="shared" si="33"/>
        <v>15043.768138354168</v>
      </c>
      <c r="J297">
        <f t="shared" si="29"/>
        <v>1.3571047494782613E-2</v>
      </c>
    </row>
    <row r="298" spans="4:10" x14ac:dyDescent="0.25">
      <c r="D298">
        <v>296</v>
      </c>
      <c r="E298">
        <f t="shared" si="30"/>
        <v>15043.768138354168</v>
      </c>
      <c r="F298">
        <f t="shared" si="28"/>
        <v>257.80425955134427</v>
      </c>
      <c r="G298">
        <f t="shared" si="31"/>
        <v>50.145893794513889</v>
      </c>
      <c r="H298">
        <f t="shared" si="32"/>
        <v>207.65836575683039</v>
      </c>
      <c r="I298">
        <f t="shared" si="33"/>
        <v>14836.109772597338</v>
      </c>
      <c r="J298">
        <f t="shared" si="29"/>
        <v>1.3803613818495665E-2</v>
      </c>
    </row>
    <row r="299" spans="4:10" x14ac:dyDescent="0.25">
      <c r="D299">
        <v>297</v>
      </c>
      <c r="E299">
        <f t="shared" si="30"/>
        <v>14836.109772597338</v>
      </c>
      <c r="F299">
        <f t="shared" si="28"/>
        <v>257.80425955134427</v>
      </c>
      <c r="G299">
        <f t="shared" si="31"/>
        <v>49.453699241991131</v>
      </c>
      <c r="H299">
        <f t="shared" si="32"/>
        <v>208.35056030935314</v>
      </c>
      <c r="I299">
        <f t="shared" si="33"/>
        <v>14627.759212287985</v>
      </c>
      <c r="J299">
        <f t="shared" si="29"/>
        <v>1.4043476592103799E-2</v>
      </c>
    </row>
    <row r="300" spans="4:10" x14ac:dyDescent="0.25">
      <c r="D300">
        <v>298</v>
      </c>
      <c r="E300">
        <f t="shared" si="30"/>
        <v>14627.759212287985</v>
      </c>
      <c r="F300">
        <f t="shared" si="28"/>
        <v>257.80425955134427</v>
      </c>
      <c r="G300">
        <f t="shared" si="31"/>
        <v>48.759197374293286</v>
      </c>
      <c r="H300">
        <f t="shared" si="32"/>
        <v>209.04506217705099</v>
      </c>
      <c r="I300">
        <f t="shared" si="33"/>
        <v>14418.714150110934</v>
      </c>
      <c r="J300">
        <f t="shared" si="29"/>
        <v>1.4290983269771327E-2</v>
      </c>
    </row>
    <row r="301" spans="4:10" x14ac:dyDescent="0.25">
      <c r="D301">
        <v>299</v>
      </c>
      <c r="E301">
        <f t="shared" si="30"/>
        <v>14418.714150110934</v>
      </c>
      <c r="F301">
        <f t="shared" si="28"/>
        <v>257.80425955134427</v>
      </c>
      <c r="G301">
        <f t="shared" si="31"/>
        <v>48.062380500369784</v>
      </c>
      <c r="H301">
        <f t="shared" si="32"/>
        <v>209.74187905097449</v>
      </c>
      <c r="I301">
        <f t="shared" si="33"/>
        <v>14208.97227105996</v>
      </c>
      <c r="J301">
        <f t="shared" si="29"/>
        <v>1.4546503721995264E-2</v>
      </c>
    </row>
    <row r="302" spans="4:10" x14ac:dyDescent="0.25">
      <c r="D302">
        <v>300</v>
      </c>
      <c r="E302">
        <f t="shared" si="30"/>
        <v>14208.97227105996</v>
      </c>
      <c r="F302">
        <f t="shared" si="28"/>
        <v>257.80425955134427</v>
      </c>
      <c r="G302">
        <f t="shared" si="31"/>
        <v>47.363240903533203</v>
      </c>
      <c r="H302">
        <f t="shared" si="32"/>
        <v>210.44101864781106</v>
      </c>
      <c r="I302">
        <f t="shared" si="33"/>
        <v>13998.531252412149</v>
      </c>
      <c r="J302">
        <f t="shared" si="29"/>
        <v>1.481043207300964E-2</v>
      </c>
    </row>
    <row r="303" spans="4:10" x14ac:dyDescent="0.25">
      <c r="D303">
        <v>301</v>
      </c>
      <c r="E303">
        <f t="shared" si="30"/>
        <v>13998.531252412149</v>
      </c>
      <c r="F303">
        <f t="shared" si="28"/>
        <v>257.80425955134427</v>
      </c>
      <c r="G303">
        <f t="shared" si="31"/>
        <v>46.66177084137383</v>
      </c>
      <c r="H303">
        <f t="shared" si="32"/>
        <v>211.14248870997045</v>
      </c>
      <c r="I303">
        <f t="shared" si="33"/>
        <v>13787.388763702178</v>
      </c>
      <c r="J303">
        <f t="shared" si="29"/>
        <v>1.5083188721930206E-2</v>
      </c>
    </row>
    <row r="304" spans="4:10" x14ac:dyDescent="0.25">
      <c r="D304">
        <v>302</v>
      </c>
      <c r="E304">
        <f t="shared" si="30"/>
        <v>13787.388763702178</v>
      </c>
      <c r="F304">
        <f t="shared" si="28"/>
        <v>257.80425955134427</v>
      </c>
      <c r="G304">
        <f t="shared" si="31"/>
        <v>45.957962545673929</v>
      </c>
      <c r="H304">
        <f t="shared" si="32"/>
        <v>211.84629700567035</v>
      </c>
      <c r="I304">
        <f t="shared" si="33"/>
        <v>13575.542466696508</v>
      </c>
      <c r="J304">
        <f t="shared" si="29"/>
        <v>1.5365222569439289E-2</v>
      </c>
    </row>
    <row r="305" spans="4:10" x14ac:dyDescent="0.25">
      <c r="D305">
        <v>303</v>
      </c>
      <c r="E305">
        <f t="shared" si="30"/>
        <v>13575.542466696508</v>
      </c>
      <c r="F305">
        <f t="shared" si="28"/>
        <v>257.80425955134427</v>
      </c>
      <c r="G305">
        <f t="shared" si="31"/>
        <v>45.251808222321699</v>
      </c>
      <c r="H305">
        <f t="shared" si="32"/>
        <v>212.55245132902257</v>
      </c>
      <c r="I305">
        <f t="shared" si="33"/>
        <v>13362.990015367486</v>
      </c>
      <c r="J305">
        <f t="shared" si="29"/>
        <v>1.5657013474817363E-2</v>
      </c>
    </row>
    <row r="306" spans="4:10" x14ac:dyDescent="0.25">
      <c r="D306">
        <v>304</v>
      </c>
      <c r="E306">
        <f t="shared" si="30"/>
        <v>13362.990015367486</v>
      </c>
      <c r="F306">
        <f t="shared" si="28"/>
        <v>257.80425955134427</v>
      </c>
      <c r="G306">
        <f t="shared" si="31"/>
        <v>44.543300051224954</v>
      </c>
      <c r="H306">
        <f t="shared" si="32"/>
        <v>213.26095950011933</v>
      </c>
      <c r="I306">
        <f t="shared" si="33"/>
        <v>13149.729055867367</v>
      </c>
      <c r="J306">
        <f t="shared" si="29"/>
        <v>1.5959074971609533E-2</v>
      </c>
    </row>
    <row r="307" spans="4:10" x14ac:dyDescent="0.25">
      <c r="D307">
        <v>305</v>
      </c>
      <c r="E307">
        <f t="shared" si="30"/>
        <v>13149.729055867367</v>
      </c>
      <c r="F307">
        <f t="shared" si="28"/>
        <v>257.80425955134427</v>
      </c>
      <c r="G307">
        <f t="shared" si="31"/>
        <v>43.832430186224563</v>
      </c>
      <c r="H307">
        <f t="shared" si="32"/>
        <v>213.9718293651197</v>
      </c>
      <c r="I307">
        <f t="shared" si="33"/>
        <v>12935.757226502246</v>
      </c>
      <c r="J307">
        <f t="shared" si="29"/>
        <v>1.6271957274256246E-2</v>
      </c>
    </row>
    <row r="308" spans="4:10" x14ac:dyDescent="0.25">
      <c r="D308">
        <v>306</v>
      </c>
      <c r="E308">
        <f t="shared" si="30"/>
        <v>12935.757226502246</v>
      </c>
      <c r="F308">
        <f t="shared" si="28"/>
        <v>257.80425955134427</v>
      </c>
      <c r="G308">
        <f t="shared" si="31"/>
        <v>43.119190755007487</v>
      </c>
      <c r="H308">
        <f t="shared" si="32"/>
        <v>214.68506879633679</v>
      </c>
      <c r="I308">
        <f t="shared" si="33"/>
        <v>12721.07215770591</v>
      </c>
      <c r="J308">
        <f t="shared" si="29"/>
        <v>1.6596250612720131E-2</v>
      </c>
    </row>
    <row r="309" spans="4:10" x14ac:dyDescent="0.25">
      <c r="D309">
        <v>307</v>
      </c>
      <c r="E309">
        <f t="shared" si="30"/>
        <v>12721.07215770591</v>
      </c>
      <c r="F309">
        <f t="shared" si="28"/>
        <v>257.80425955134427</v>
      </c>
      <c r="G309">
        <f t="shared" si="31"/>
        <v>42.403573859019701</v>
      </c>
      <c r="H309">
        <f t="shared" si="32"/>
        <v>215.40068569232457</v>
      </c>
      <c r="I309">
        <f t="shared" si="33"/>
        <v>12505.671472013586</v>
      </c>
      <c r="J309">
        <f t="shared" si="29"/>
        <v>1.6932588937626895E-2</v>
      </c>
    </row>
    <row r="310" spans="4:10" x14ac:dyDescent="0.25">
      <c r="D310">
        <v>308</v>
      </c>
      <c r="E310">
        <f t="shared" si="30"/>
        <v>12505.671472013586</v>
      </c>
      <c r="F310">
        <f t="shared" si="28"/>
        <v>257.80425955134427</v>
      </c>
      <c r="G310">
        <f t="shared" si="31"/>
        <v>41.685571573378617</v>
      </c>
      <c r="H310">
        <f t="shared" si="32"/>
        <v>216.11868797796566</v>
      </c>
      <c r="I310">
        <f t="shared" si="33"/>
        <v>12289.552784035621</v>
      </c>
      <c r="J310">
        <f t="shared" si="29"/>
        <v>1.7281654044856144E-2</v>
      </c>
    </row>
    <row r="311" spans="4:10" x14ac:dyDescent="0.25">
      <c r="D311">
        <v>309</v>
      </c>
      <c r="E311">
        <f t="shared" si="30"/>
        <v>12289.552784035621</v>
      </c>
      <c r="F311">
        <f t="shared" si="28"/>
        <v>257.80425955134427</v>
      </c>
      <c r="G311">
        <f t="shared" si="31"/>
        <v>40.965175946785401</v>
      </c>
      <c r="H311">
        <f t="shared" si="32"/>
        <v>216.83908360455888</v>
      </c>
      <c r="I311">
        <f t="shared" si="33"/>
        <v>12072.713700431063</v>
      </c>
      <c r="J311">
        <f t="shared" si="29"/>
        <v>1.7644180176046541E-2</v>
      </c>
    </row>
    <row r="312" spans="4:10" x14ac:dyDescent="0.25">
      <c r="D312">
        <v>310</v>
      </c>
      <c r="E312">
        <f t="shared" si="30"/>
        <v>12072.713700431063</v>
      </c>
      <c r="F312">
        <f t="shared" si="28"/>
        <v>257.80425955134427</v>
      </c>
      <c r="G312">
        <f t="shared" si="31"/>
        <v>40.242379001436881</v>
      </c>
      <c r="H312">
        <f t="shared" si="32"/>
        <v>217.56188054990739</v>
      </c>
      <c r="I312">
        <f t="shared" si="33"/>
        <v>11855.151819881155</v>
      </c>
      <c r="J312">
        <f t="shared" si="29"/>
        <v>1.8020959160336854E-2</v>
      </c>
    </row>
    <row r="313" spans="4:10" x14ac:dyDescent="0.25">
      <c r="D313">
        <v>311</v>
      </c>
      <c r="E313">
        <f t="shared" si="30"/>
        <v>11855.151819881155</v>
      </c>
      <c r="F313">
        <f t="shared" si="28"/>
        <v>257.80425955134427</v>
      </c>
      <c r="G313">
        <f t="shared" si="31"/>
        <v>39.517172732937183</v>
      </c>
      <c r="H313">
        <f t="shared" si="32"/>
        <v>218.28708681840709</v>
      </c>
      <c r="I313">
        <f t="shared" si="33"/>
        <v>11636.864733062748</v>
      </c>
      <c r="J313">
        <f t="shared" si="29"/>
        <v>1.8412846173115931E-2</v>
      </c>
    </row>
    <row r="314" spans="4:10" x14ac:dyDescent="0.25">
      <c r="D314">
        <v>312</v>
      </c>
      <c r="E314">
        <f t="shared" si="30"/>
        <v>11636.864733062748</v>
      </c>
      <c r="F314">
        <f t="shared" si="28"/>
        <v>257.80425955134427</v>
      </c>
      <c r="G314">
        <f t="shared" si="31"/>
        <v>38.789549110209158</v>
      </c>
      <c r="H314">
        <f t="shared" si="32"/>
        <v>219.01471044113512</v>
      </c>
      <c r="I314">
        <f t="shared" si="33"/>
        <v>11417.850022621613</v>
      </c>
      <c r="J314">
        <f t="shared" si="29"/>
        <v>1.8820766199925731E-2</v>
      </c>
    </row>
    <row r="315" spans="4:10" x14ac:dyDescent="0.25">
      <c r="D315">
        <v>313</v>
      </c>
      <c r="E315">
        <f t="shared" si="30"/>
        <v>11417.850022621613</v>
      </c>
      <c r="F315">
        <f t="shared" si="28"/>
        <v>257.80425955134427</v>
      </c>
      <c r="G315">
        <f t="shared" si="31"/>
        <v>38.059500075405374</v>
      </c>
      <c r="H315">
        <f t="shared" si="32"/>
        <v>219.74475947593891</v>
      </c>
      <c r="I315">
        <f t="shared" si="33"/>
        <v>11198.105263145673</v>
      </c>
      <c r="J315">
        <f t="shared" si="29"/>
        <v>1.9245721308352243E-2</v>
      </c>
    </row>
    <row r="316" spans="4:10" x14ac:dyDescent="0.25">
      <c r="D316">
        <v>314</v>
      </c>
      <c r="E316">
        <f t="shared" si="30"/>
        <v>11198.105263145673</v>
      </c>
      <c r="F316">
        <f t="shared" si="28"/>
        <v>257.80425955134427</v>
      </c>
      <c r="G316">
        <f t="shared" si="31"/>
        <v>37.327017543818911</v>
      </c>
      <c r="H316">
        <f t="shared" si="32"/>
        <v>220.47724200752538</v>
      </c>
      <c r="I316">
        <f t="shared" si="33"/>
        <v>10977.628021138147</v>
      </c>
      <c r="J316">
        <f t="shared" si="29"/>
        <v>1.9688798848242907E-2</v>
      </c>
    </row>
    <row r="317" spans="4:10" x14ac:dyDescent="0.25">
      <c r="D317">
        <v>315</v>
      </c>
      <c r="E317">
        <f t="shared" si="30"/>
        <v>10977.628021138147</v>
      </c>
      <c r="F317">
        <f t="shared" si="28"/>
        <v>257.80425955134427</v>
      </c>
      <c r="G317">
        <f t="shared" si="31"/>
        <v>36.592093403793825</v>
      </c>
      <c r="H317">
        <f t="shared" si="32"/>
        <v>221.21216614755045</v>
      </c>
      <c r="I317">
        <f t="shared" si="33"/>
        <v>10756.415854990597</v>
      </c>
      <c r="J317">
        <f t="shared" si="29"/>
        <v>2.01511807215176E-2</v>
      </c>
    </row>
    <row r="318" spans="4:10" x14ac:dyDescent="0.25">
      <c r="D318">
        <v>316</v>
      </c>
      <c r="E318">
        <f t="shared" si="30"/>
        <v>10756.415854990597</v>
      </c>
      <c r="F318">
        <f t="shared" si="28"/>
        <v>257.80425955134427</v>
      </c>
      <c r="G318">
        <f t="shared" si="31"/>
        <v>35.854719516635321</v>
      </c>
      <c r="H318">
        <f t="shared" si="32"/>
        <v>221.94954003470895</v>
      </c>
      <c r="I318">
        <f t="shared" si="33"/>
        <v>10534.466314955887</v>
      </c>
      <c r="J318">
        <f t="shared" si="29"/>
        <v>2.0634153887954435E-2</v>
      </c>
    </row>
    <row r="319" spans="4:10" x14ac:dyDescent="0.25">
      <c r="D319">
        <v>317</v>
      </c>
      <c r="E319">
        <f t="shared" si="30"/>
        <v>10534.466314955887</v>
      </c>
      <c r="F319">
        <f t="shared" si="28"/>
        <v>257.80425955134427</v>
      </c>
      <c r="G319">
        <f t="shared" si="31"/>
        <v>35.114887716519625</v>
      </c>
      <c r="H319">
        <f t="shared" si="32"/>
        <v>222.68937183482464</v>
      </c>
      <c r="I319">
        <f t="shared" si="33"/>
        <v>10311.776943121064</v>
      </c>
      <c r="J319">
        <f t="shared" si="29"/>
        <v>2.11391223035827E-2</v>
      </c>
    </row>
    <row r="320" spans="4:10" x14ac:dyDescent="0.25">
      <c r="D320">
        <v>318</v>
      </c>
      <c r="E320">
        <f t="shared" si="30"/>
        <v>10311.776943121064</v>
      </c>
      <c r="F320">
        <f t="shared" si="28"/>
        <v>257.80425955134427</v>
      </c>
      <c r="G320">
        <f t="shared" si="31"/>
        <v>34.372589810403547</v>
      </c>
      <c r="H320">
        <f t="shared" si="32"/>
        <v>223.43166974094072</v>
      </c>
      <c r="I320">
        <f t="shared" si="33"/>
        <v>10088.345273380122</v>
      </c>
      <c r="J320">
        <f t="shared" si="29"/>
        <v>2.1667620524898078E-2</v>
      </c>
    </row>
    <row r="321" spans="4:10" x14ac:dyDescent="0.25">
      <c r="D321">
        <v>319</v>
      </c>
      <c r="E321">
        <f t="shared" si="30"/>
        <v>10088.345273380122</v>
      </c>
      <c r="F321">
        <f t="shared" si="28"/>
        <v>257.80425955134427</v>
      </c>
      <c r="G321">
        <f t="shared" si="31"/>
        <v>33.62781757793374</v>
      </c>
      <c r="H321">
        <f t="shared" si="32"/>
        <v>224.17644197341053</v>
      </c>
      <c r="I321">
        <f t="shared" si="33"/>
        <v>9864.1688314067123</v>
      </c>
      <c r="J321">
        <f t="shared" si="29"/>
        <v>2.2221329256537203E-2</v>
      </c>
    </row>
    <row r="322" spans="4:10" x14ac:dyDescent="0.25">
      <c r="D322">
        <v>320</v>
      </c>
      <c r="E322">
        <f t="shared" si="30"/>
        <v>9864.1688314067123</v>
      </c>
      <c r="F322">
        <f t="shared" si="28"/>
        <v>257.80425955134427</v>
      </c>
      <c r="G322">
        <f t="shared" si="31"/>
        <v>32.880562771355706</v>
      </c>
      <c r="H322">
        <f t="shared" si="32"/>
        <v>224.92369677998857</v>
      </c>
      <c r="I322">
        <f t="shared" si="33"/>
        <v>9639.2451346267244</v>
      </c>
      <c r="J322">
        <f t="shared" si="29"/>
        <v>2.2802093174221612E-2</v>
      </c>
    </row>
    <row r="323" spans="4:10" x14ac:dyDescent="0.25">
      <c r="D323">
        <v>321</v>
      </c>
      <c r="E323">
        <f t="shared" si="30"/>
        <v>9639.2451346267244</v>
      </c>
      <c r="F323">
        <f t="shared" si="28"/>
        <v>257.80425955134427</v>
      </c>
      <c r="G323">
        <f t="shared" si="31"/>
        <v>32.130817115422417</v>
      </c>
      <c r="H323">
        <f t="shared" si="32"/>
        <v>225.67344243592186</v>
      </c>
      <c r="I323">
        <f t="shared" si="33"/>
        <v>9413.5716921908024</v>
      </c>
      <c r="J323">
        <f t="shared" si="29"/>
        <v>2.3411941421143345E-2</v>
      </c>
    </row>
    <row r="324" spans="4:10" x14ac:dyDescent="0.25">
      <c r="D324">
        <v>322</v>
      </c>
      <c r="E324">
        <f t="shared" si="30"/>
        <v>9413.5716921908024</v>
      </c>
      <c r="F324">
        <f t="shared" ref="F324:F362" si="34">$B$7</f>
        <v>257.80425955134427</v>
      </c>
      <c r="G324">
        <f t="shared" si="31"/>
        <v>31.378572307302676</v>
      </c>
      <c r="H324">
        <f t="shared" si="32"/>
        <v>226.4256872440416</v>
      </c>
      <c r="I324">
        <f t="shared" si="33"/>
        <v>9187.1460049467605</v>
      </c>
      <c r="J324">
        <f t="shared" ref="J324:J362" si="35">H324/E324</f>
        <v>2.4053111257640616E-2</v>
      </c>
    </row>
    <row r="325" spans="4:10" x14ac:dyDescent="0.25">
      <c r="D325">
        <v>323</v>
      </c>
      <c r="E325">
        <f t="shared" si="30"/>
        <v>9187.1460049467605</v>
      </c>
      <c r="F325">
        <f t="shared" si="34"/>
        <v>257.80425955134427</v>
      </c>
      <c r="G325">
        <f t="shared" si="31"/>
        <v>30.623820016489201</v>
      </c>
      <c r="H325">
        <f t="shared" si="32"/>
        <v>227.18043953485508</v>
      </c>
      <c r="I325">
        <f t="shared" si="33"/>
        <v>8959.9655654119051</v>
      </c>
      <c r="J325">
        <f t="shared" si="35"/>
        <v>2.4728075445032791E-2</v>
      </c>
    </row>
    <row r="326" spans="4:10" x14ac:dyDescent="0.25">
      <c r="D326">
        <v>324</v>
      </c>
      <c r="E326">
        <f t="shared" si="30"/>
        <v>8959.9655654119051</v>
      </c>
      <c r="F326">
        <f t="shared" si="34"/>
        <v>257.80425955134427</v>
      </c>
      <c r="G326">
        <f t="shared" si="31"/>
        <v>29.86655188470635</v>
      </c>
      <c r="H326">
        <f t="shared" si="32"/>
        <v>227.93770766663792</v>
      </c>
      <c r="I326">
        <f t="shared" si="33"/>
        <v>8732.0278577452664</v>
      </c>
      <c r="J326">
        <f t="shared" si="35"/>
        <v>2.543957407007727E-2</v>
      </c>
    </row>
    <row r="327" spans="4:10" x14ac:dyDescent="0.25">
      <c r="D327">
        <v>325</v>
      </c>
      <c r="E327">
        <f t="shared" si="30"/>
        <v>8732.0278577452664</v>
      </c>
      <c r="F327">
        <f t="shared" si="34"/>
        <v>257.80425955134427</v>
      </c>
      <c r="G327">
        <f t="shared" si="31"/>
        <v>29.106759525817555</v>
      </c>
      <c r="H327">
        <f t="shared" si="32"/>
        <v>228.69750002552672</v>
      </c>
      <c r="I327">
        <f t="shared" si="33"/>
        <v>8503.3303577197403</v>
      </c>
      <c r="J327">
        <f t="shared" si="35"/>
        <v>2.6190651673502523E-2</v>
      </c>
    </row>
    <row r="328" spans="4:10" x14ac:dyDescent="0.25">
      <c r="D328">
        <v>326</v>
      </c>
      <c r="E328">
        <f t="shared" si="30"/>
        <v>8503.3303577197403</v>
      </c>
      <c r="F328">
        <f t="shared" si="34"/>
        <v>257.80425955134427</v>
      </c>
      <c r="G328">
        <f t="shared" si="31"/>
        <v>28.344434525732467</v>
      </c>
      <c r="H328">
        <f t="shared" si="32"/>
        <v>229.45982502561179</v>
      </c>
      <c r="I328">
        <f t="shared" si="33"/>
        <v>8273.870532694129</v>
      </c>
      <c r="J328">
        <f t="shared" si="35"/>
        <v>2.6984700743432472E-2</v>
      </c>
    </row>
    <row r="329" spans="4:10" x14ac:dyDescent="0.25">
      <c r="D329">
        <v>327</v>
      </c>
      <c r="E329">
        <f t="shared" si="30"/>
        <v>8273.870532694129</v>
      </c>
      <c r="F329">
        <f t="shared" si="34"/>
        <v>257.80425955134427</v>
      </c>
      <c r="G329">
        <f t="shared" si="31"/>
        <v>27.579568442313761</v>
      </c>
      <c r="H329">
        <f t="shared" si="32"/>
        <v>230.22469110903052</v>
      </c>
      <c r="I329">
        <f t="shared" si="33"/>
        <v>8043.6458415850984</v>
      </c>
      <c r="J329">
        <f t="shared" si="35"/>
        <v>2.7825512884121113E-2</v>
      </c>
    </row>
    <row r="330" spans="4:10" x14ac:dyDescent="0.25">
      <c r="D330">
        <v>328</v>
      </c>
      <c r="E330">
        <f t="shared" si="30"/>
        <v>8043.6458415850984</v>
      </c>
      <c r="F330">
        <f t="shared" si="34"/>
        <v>257.80425955134427</v>
      </c>
      <c r="G330">
        <f t="shared" si="31"/>
        <v>26.812152805283663</v>
      </c>
      <c r="H330">
        <f t="shared" si="32"/>
        <v>230.99210674606061</v>
      </c>
      <c r="I330">
        <f t="shared" si="33"/>
        <v>7812.6537348390375</v>
      </c>
      <c r="J330">
        <f t="shared" si="35"/>
        <v>2.871733928809337E-2</v>
      </c>
    </row>
    <row r="331" spans="4:10" x14ac:dyDescent="0.25">
      <c r="D331">
        <v>329</v>
      </c>
      <c r="E331">
        <f t="shared" si="30"/>
        <v>7812.6537348390375</v>
      </c>
      <c r="F331">
        <f t="shared" si="34"/>
        <v>257.80425955134427</v>
      </c>
      <c r="G331">
        <f t="shared" si="31"/>
        <v>26.042179116130125</v>
      </c>
      <c r="H331">
        <f t="shared" si="32"/>
        <v>231.76208043521416</v>
      </c>
      <c r="I331">
        <f t="shared" si="33"/>
        <v>7580.8916544038229</v>
      </c>
      <c r="J331">
        <f t="shared" si="35"/>
        <v>2.9664962546812411E-2</v>
      </c>
    </row>
    <row r="332" spans="4:10" x14ac:dyDescent="0.25">
      <c r="D332">
        <v>330</v>
      </c>
      <c r="E332">
        <f t="shared" si="30"/>
        <v>7580.8916544038229</v>
      </c>
      <c r="F332">
        <f t="shared" si="34"/>
        <v>257.80425955134427</v>
      </c>
      <c r="G332">
        <f t="shared" si="31"/>
        <v>25.269638848012743</v>
      </c>
      <c r="H332">
        <f t="shared" si="32"/>
        <v>232.53462070333154</v>
      </c>
      <c r="I332">
        <f t="shared" si="33"/>
        <v>7348.3570337004912</v>
      </c>
      <c r="J332">
        <f t="shared" si="35"/>
        <v>3.0673782360185774E-2</v>
      </c>
    </row>
    <row r="333" spans="4:10" x14ac:dyDescent="0.25">
      <c r="D333">
        <v>331</v>
      </c>
      <c r="E333">
        <f t="shared" si="30"/>
        <v>7348.3570337004912</v>
      </c>
      <c r="F333">
        <f t="shared" si="34"/>
        <v>257.80425955134427</v>
      </c>
      <c r="G333">
        <f t="shared" si="31"/>
        <v>24.494523445668307</v>
      </c>
      <c r="H333">
        <f t="shared" si="32"/>
        <v>233.30973610567597</v>
      </c>
      <c r="I333">
        <f t="shared" si="33"/>
        <v>7115.0472975948151</v>
      </c>
      <c r="J333">
        <f t="shared" si="35"/>
        <v>3.1749918387972732E-2</v>
      </c>
    </row>
    <row r="334" spans="4:10" x14ac:dyDescent="0.25">
      <c r="D334">
        <v>332</v>
      </c>
      <c r="E334">
        <f t="shared" si="30"/>
        <v>7115.0472975948151</v>
      </c>
      <c r="F334">
        <f t="shared" si="34"/>
        <v>257.80425955134427</v>
      </c>
      <c r="G334">
        <f t="shared" si="31"/>
        <v>23.71682432531605</v>
      </c>
      <c r="H334">
        <f t="shared" si="32"/>
        <v>234.08743522602822</v>
      </c>
      <c r="I334">
        <f t="shared" si="33"/>
        <v>6880.9598623687871</v>
      </c>
      <c r="J334">
        <f t="shared" si="35"/>
        <v>3.2900334380793171E-2</v>
      </c>
    </row>
    <row r="335" spans="4:10" x14ac:dyDescent="0.25">
      <c r="D335">
        <v>333</v>
      </c>
      <c r="E335">
        <f t="shared" si="30"/>
        <v>6880.9598623687871</v>
      </c>
      <c r="F335">
        <f t="shared" si="34"/>
        <v>257.80425955134427</v>
      </c>
      <c r="G335">
        <f t="shared" si="31"/>
        <v>22.936532874562626</v>
      </c>
      <c r="H335">
        <f t="shared" si="32"/>
        <v>234.86772667678164</v>
      </c>
      <c r="I335">
        <f t="shared" si="33"/>
        <v>6646.0921356920053</v>
      </c>
      <c r="J335">
        <f t="shared" si="35"/>
        <v>3.4132988910638387E-2</v>
      </c>
    </row>
    <row r="336" spans="4:10" x14ac:dyDescent="0.25">
      <c r="D336">
        <v>334</v>
      </c>
      <c r="E336">
        <f t="shared" si="30"/>
        <v>6646.0921356920053</v>
      </c>
      <c r="F336">
        <f t="shared" si="34"/>
        <v>257.80425955134427</v>
      </c>
      <c r="G336">
        <f t="shared" si="31"/>
        <v>22.153640452306686</v>
      </c>
      <c r="H336">
        <f t="shared" si="32"/>
        <v>235.65061909903758</v>
      </c>
      <c r="I336">
        <f t="shared" si="33"/>
        <v>6410.4415165929677</v>
      </c>
      <c r="J336">
        <f t="shared" si="35"/>
        <v>3.5457019597050943E-2</v>
      </c>
    </row>
    <row r="337" spans="4:10" x14ac:dyDescent="0.25">
      <c r="D337">
        <v>335</v>
      </c>
      <c r="E337">
        <f t="shared" si="30"/>
        <v>6410.4415165929677</v>
      </c>
      <c r="F337">
        <f t="shared" si="34"/>
        <v>257.80425955134427</v>
      </c>
      <c r="G337">
        <f t="shared" si="31"/>
        <v>21.368138388643228</v>
      </c>
      <c r="H337">
        <f t="shared" si="32"/>
        <v>236.43612116270106</v>
      </c>
      <c r="I337">
        <f t="shared" si="33"/>
        <v>6174.0053954302666</v>
      </c>
      <c r="J337">
        <f t="shared" si="35"/>
        <v>3.6882969847038323E-2</v>
      </c>
    </row>
    <row r="338" spans="4:10" x14ac:dyDescent="0.25">
      <c r="D338">
        <v>336</v>
      </c>
      <c r="E338">
        <f t="shared" si="30"/>
        <v>6174.0053954302666</v>
      </c>
      <c r="F338">
        <f t="shared" si="34"/>
        <v>257.80425955134427</v>
      </c>
      <c r="G338">
        <f t="shared" si="31"/>
        <v>20.580017984767554</v>
      </c>
      <c r="H338">
        <f t="shared" si="32"/>
        <v>237.22424156657672</v>
      </c>
      <c r="I338">
        <f t="shared" si="33"/>
        <v>5936.7811538636897</v>
      </c>
      <c r="J338">
        <f t="shared" si="35"/>
        <v>3.8423070012565896E-2</v>
      </c>
    </row>
    <row r="339" spans="4:10" x14ac:dyDescent="0.25">
      <c r="D339">
        <v>337</v>
      </c>
      <c r="E339">
        <f t="shared" si="30"/>
        <v>5936.7811538636897</v>
      </c>
      <c r="F339">
        <f t="shared" si="34"/>
        <v>257.80425955134427</v>
      </c>
      <c r="G339">
        <f t="shared" si="31"/>
        <v>19.789270512878968</v>
      </c>
      <c r="H339">
        <f t="shared" si="32"/>
        <v>238.0149890384653</v>
      </c>
      <c r="I339">
        <f t="shared" si="33"/>
        <v>5698.7661648252242</v>
      </c>
      <c r="J339">
        <f t="shared" si="35"/>
        <v>4.0091588837423094E-2</v>
      </c>
    </row>
    <row r="340" spans="4:10" x14ac:dyDescent="0.25">
      <c r="D340">
        <v>338</v>
      </c>
      <c r="E340">
        <f t="shared" si="30"/>
        <v>5698.7661648252242</v>
      </c>
      <c r="F340">
        <f t="shared" si="34"/>
        <v>257.80425955134427</v>
      </c>
      <c r="G340">
        <f t="shared" si="31"/>
        <v>18.995887216084082</v>
      </c>
      <c r="H340">
        <f t="shared" si="32"/>
        <v>238.8083723352602</v>
      </c>
      <c r="I340">
        <f t="shared" si="33"/>
        <v>5459.957792489964</v>
      </c>
      <c r="J340">
        <f t="shared" si="35"/>
        <v>4.19052765858808E-2</v>
      </c>
    </row>
    <row r="341" spans="4:10" x14ac:dyDescent="0.25">
      <c r="D341">
        <v>339</v>
      </c>
      <c r="E341">
        <f t="shared" si="30"/>
        <v>5459.957792489964</v>
      </c>
      <c r="F341">
        <f t="shared" si="34"/>
        <v>257.80425955134427</v>
      </c>
      <c r="G341">
        <f t="shared" si="31"/>
        <v>18.199859308299882</v>
      </c>
      <c r="H341">
        <f t="shared" si="32"/>
        <v>239.60440024304438</v>
      </c>
      <c r="I341">
        <f t="shared" si="33"/>
        <v>5220.3533922469196</v>
      </c>
      <c r="J341">
        <f t="shared" si="35"/>
        <v>4.3883929024618885E-2</v>
      </c>
    </row>
    <row r="342" spans="4:10" x14ac:dyDescent="0.25">
      <c r="D342">
        <v>340</v>
      </c>
      <c r="E342">
        <f t="shared" si="30"/>
        <v>5220.3533922469196</v>
      </c>
      <c r="F342">
        <f t="shared" si="34"/>
        <v>257.80425955134427</v>
      </c>
      <c r="G342">
        <f t="shared" si="31"/>
        <v>17.401177974156401</v>
      </c>
      <c r="H342">
        <f t="shared" si="32"/>
        <v>240.40308157718786</v>
      </c>
      <c r="I342">
        <f t="shared" si="33"/>
        <v>4979.9503106697321</v>
      </c>
      <c r="J342">
        <f t="shared" si="35"/>
        <v>4.6051112542347387E-2</v>
      </c>
    </row>
    <row r="343" spans="4:10" x14ac:dyDescent="0.25">
      <c r="D343">
        <v>341</v>
      </c>
      <c r="E343">
        <f t="shared" si="30"/>
        <v>4979.9503106697321</v>
      </c>
      <c r="F343">
        <f t="shared" si="34"/>
        <v>257.80425955134427</v>
      </c>
      <c r="G343">
        <f t="shared" si="31"/>
        <v>16.599834368899106</v>
      </c>
      <c r="H343">
        <f t="shared" si="32"/>
        <v>241.20442518244516</v>
      </c>
      <c r="I343">
        <f t="shared" si="33"/>
        <v>4738.7458854872866</v>
      </c>
      <c r="J343">
        <f t="shared" si="35"/>
        <v>4.8435106805314009E-2</v>
      </c>
    </row>
    <row r="344" spans="4:10" x14ac:dyDescent="0.25">
      <c r="D344">
        <v>342</v>
      </c>
      <c r="E344">
        <f t="shared" si="30"/>
        <v>4738.7458854872866</v>
      </c>
      <c r="F344">
        <f t="shared" si="34"/>
        <v>257.80425955134427</v>
      </c>
      <c r="G344">
        <f t="shared" si="31"/>
        <v>15.795819618290956</v>
      </c>
      <c r="H344">
        <f t="shared" si="32"/>
        <v>242.00843993305332</v>
      </c>
      <c r="I344">
        <f t="shared" si="33"/>
        <v>4496.7374455542331</v>
      </c>
      <c r="J344">
        <f t="shared" si="35"/>
        <v>5.10701450934982E-2</v>
      </c>
    </row>
    <row r="345" spans="4:10" x14ac:dyDescent="0.25">
      <c r="D345">
        <v>343</v>
      </c>
      <c r="E345">
        <f t="shared" si="30"/>
        <v>4496.7374455542331</v>
      </c>
      <c r="F345">
        <f t="shared" si="34"/>
        <v>257.80425955134427</v>
      </c>
      <c r="G345">
        <f t="shared" si="31"/>
        <v>14.989124818514112</v>
      </c>
      <c r="H345">
        <f t="shared" si="32"/>
        <v>242.81513473283016</v>
      </c>
      <c r="I345">
        <f t="shared" si="33"/>
        <v>4253.9223108214028</v>
      </c>
      <c r="J345">
        <f t="shared" si="35"/>
        <v>5.3998068082203241E-2</v>
      </c>
    </row>
    <row r="346" spans="4:10" x14ac:dyDescent="0.25">
      <c r="D346">
        <v>344</v>
      </c>
      <c r="E346">
        <f t="shared" si="30"/>
        <v>4253.9223108214028</v>
      </c>
      <c r="F346">
        <f t="shared" si="34"/>
        <v>257.80425955134427</v>
      </c>
      <c r="G346">
        <f t="shared" si="31"/>
        <v>14.179741036071343</v>
      </c>
      <c r="H346">
        <f t="shared" si="32"/>
        <v>243.62451851527294</v>
      </c>
      <c r="I346">
        <f t="shared" si="33"/>
        <v>4010.2977923061298</v>
      </c>
      <c r="J346">
        <f t="shared" si="35"/>
        <v>5.7270561311269161E-2</v>
      </c>
    </row>
    <row r="347" spans="4:10" x14ac:dyDescent="0.25">
      <c r="D347">
        <v>345</v>
      </c>
      <c r="E347">
        <f t="shared" si="30"/>
        <v>4010.2977923061298</v>
      </c>
      <c r="F347">
        <f t="shared" si="34"/>
        <v>257.80425955134427</v>
      </c>
      <c r="G347">
        <f t="shared" si="31"/>
        <v>13.367659307687099</v>
      </c>
      <c r="H347">
        <f t="shared" si="32"/>
        <v>244.43660024365718</v>
      </c>
      <c r="I347">
        <f t="shared" si="33"/>
        <v>3765.8611920624726</v>
      </c>
      <c r="J347">
        <f t="shared" si="35"/>
        <v>6.0952231705240376E-2</v>
      </c>
    </row>
    <row r="348" spans="4:10" x14ac:dyDescent="0.25">
      <c r="D348">
        <v>346</v>
      </c>
      <c r="E348">
        <f t="shared" si="30"/>
        <v>3765.8611920624726</v>
      </c>
      <c r="F348">
        <f t="shared" si="34"/>
        <v>257.80425955134427</v>
      </c>
      <c r="G348">
        <f t="shared" si="31"/>
        <v>12.552870640208242</v>
      </c>
      <c r="H348">
        <f t="shared" si="32"/>
        <v>245.25138891113602</v>
      </c>
      <c r="I348">
        <f t="shared" si="33"/>
        <v>3520.6098031513366</v>
      </c>
      <c r="J348">
        <f t="shared" si="35"/>
        <v>6.5124914701600478E-2</v>
      </c>
    </row>
    <row r="349" spans="4:10" x14ac:dyDescent="0.25">
      <c r="D349">
        <v>347</v>
      </c>
      <c r="E349">
        <f t="shared" si="30"/>
        <v>3520.6098031513366</v>
      </c>
      <c r="F349">
        <f t="shared" si="34"/>
        <v>257.80425955134427</v>
      </c>
      <c r="G349">
        <f t="shared" si="31"/>
        <v>11.735366010504455</v>
      </c>
      <c r="H349">
        <f t="shared" si="32"/>
        <v>246.06889354083981</v>
      </c>
      <c r="I349">
        <f t="shared" si="33"/>
        <v>3274.5409096104968</v>
      </c>
      <c r="J349">
        <f t="shared" si="35"/>
        <v>6.9893827291107588E-2</v>
      </c>
    </row>
    <row r="350" spans="4:10" x14ac:dyDescent="0.25">
      <c r="D350">
        <v>348</v>
      </c>
      <c r="E350">
        <f t="shared" si="30"/>
        <v>3274.5409096104968</v>
      </c>
      <c r="F350">
        <f t="shared" si="34"/>
        <v>257.80425955134427</v>
      </c>
      <c r="G350">
        <f t="shared" si="31"/>
        <v>10.915136365368324</v>
      </c>
      <c r="H350">
        <f t="shared" si="32"/>
        <v>246.88912318597596</v>
      </c>
      <c r="I350">
        <f t="shared" si="33"/>
        <v>3027.6517864245207</v>
      </c>
      <c r="J350">
        <f t="shared" si="35"/>
        <v>7.5396560922899925E-2</v>
      </c>
    </row>
    <row r="351" spans="4:10" x14ac:dyDescent="0.25">
      <c r="D351">
        <v>349</v>
      </c>
      <c r="E351">
        <f t="shared" si="30"/>
        <v>3027.6517864245207</v>
      </c>
      <c r="F351">
        <f t="shared" si="34"/>
        <v>257.80425955134427</v>
      </c>
      <c r="G351">
        <f t="shared" si="31"/>
        <v>10.092172621415068</v>
      </c>
      <c r="H351">
        <f t="shared" si="32"/>
        <v>247.7120869299292</v>
      </c>
      <c r="I351">
        <f t="shared" si="33"/>
        <v>2779.9396994945914</v>
      </c>
      <c r="J351">
        <f t="shared" si="35"/>
        <v>8.1816570862154089E-2</v>
      </c>
    </row>
    <row r="352" spans="4:10" x14ac:dyDescent="0.25">
      <c r="D352">
        <v>350</v>
      </c>
      <c r="E352">
        <f t="shared" si="30"/>
        <v>2779.9396994945914</v>
      </c>
      <c r="F352">
        <f t="shared" si="34"/>
        <v>257.80425955134427</v>
      </c>
      <c r="G352">
        <f t="shared" si="31"/>
        <v>9.2664656649819719</v>
      </c>
      <c r="H352">
        <f t="shared" si="32"/>
        <v>248.53779388636229</v>
      </c>
      <c r="I352">
        <f t="shared" si="33"/>
        <v>2531.4019056082293</v>
      </c>
      <c r="J352">
        <f t="shared" si="35"/>
        <v>8.9404023379193384E-2</v>
      </c>
    </row>
    <row r="353" spans="4:10" x14ac:dyDescent="0.25">
      <c r="D353">
        <v>351</v>
      </c>
      <c r="E353">
        <f t="shared" ref="E353:E362" si="36">I352</f>
        <v>2531.4019056082293</v>
      </c>
      <c r="F353">
        <f t="shared" si="34"/>
        <v>257.80425955134427</v>
      </c>
      <c r="G353">
        <f t="shared" ref="G353:G362" si="37">E353*$B$3/12</f>
        <v>8.4380063520274309</v>
      </c>
      <c r="H353">
        <f t="shared" ref="H353:H362" si="38">F353-G353</f>
        <v>249.36625319931684</v>
      </c>
      <c r="I353">
        <f t="shared" ref="I353:I361" si="39">E353-H353</f>
        <v>2282.0356524089125</v>
      </c>
      <c r="J353">
        <f t="shared" si="35"/>
        <v>9.8509151252061139E-2</v>
      </c>
    </row>
    <row r="354" spans="4:10" x14ac:dyDescent="0.25">
      <c r="D354">
        <v>352</v>
      </c>
      <c r="E354">
        <f t="shared" si="36"/>
        <v>2282.0356524089125</v>
      </c>
      <c r="F354">
        <f t="shared" si="34"/>
        <v>257.80425955134427</v>
      </c>
      <c r="G354">
        <f t="shared" si="37"/>
        <v>7.6067855080297084</v>
      </c>
      <c r="H354">
        <f t="shared" si="38"/>
        <v>250.19747404331457</v>
      </c>
      <c r="I354">
        <f t="shared" si="39"/>
        <v>2031.838178365598</v>
      </c>
      <c r="J354">
        <f t="shared" si="35"/>
        <v>0.1096378462708094</v>
      </c>
    </row>
    <row r="355" spans="4:10" x14ac:dyDescent="0.25">
      <c r="D355">
        <v>353</v>
      </c>
      <c r="E355">
        <f t="shared" si="36"/>
        <v>2031.838178365598</v>
      </c>
      <c r="F355">
        <f t="shared" si="34"/>
        <v>257.80425955134427</v>
      </c>
      <c r="G355">
        <f t="shared" si="37"/>
        <v>6.7727939278853269</v>
      </c>
      <c r="H355">
        <f t="shared" si="38"/>
        <v>251.03146562345896</v>
      </c>
      <c r="I355">
        <f t="shared" si="39"/>
        <v>1780.8067127421391</v>
      </c>
      <c r="J355">
        <f t="shared" si="35"/>
        <v>0.1235489461200043</v>
      </c>
    </row>
    <row r="356" spans="4:10" x14ac:dyDescent="0.25">
      <c r="D356">
        <v>354</v>
      </c>
      <c r="E356">
        <f t="shared" si="36"/>
        <v>1780.8067127421391</v>
      </c>
      <c r="F356">
        <f t="shared" si="34"/>
        <v>257.80425955134427</v>
      </c>
      <c r="G356">
        <f t="shared" si="37"/>
        <v>5.9360223758071307</v>
      </c>
      <c r="H356">
        <f t="shared" si="38"/>
        <v>251.86823717553713</v>
      </c>
      <c r="I356">
        <f t="shared" si="39"/>
        <v>1528.9384755666019</v>
      </c>
      <c r="J356">
        <f t="shared" si="35"/>
        <v>0.14143491001766437</v>
      </c>
    </row>
    <row r="357" spans="4:10" x14ac:dyDescent="0.25">
      <c r="D357">
        <v>355</v>
      </c>
      <c r="E357">
        <f t="shared" si="36"/>
        <v>1528.9384755666019</v>
      </c>
      <c r="F357">
        <f t="shared" si="34"/>
        <v>257.80425955134427</v>
      </c>
      <c r="G357">
        <f t="shared" si="37"/>
        <v>5.0964615852220065</v>
      </c>
      <c r="H357">
        <f t="shared" si="38"/>
        <v>252.70779796612226</v>
      </c>
      <c r="I357">
        <f t="shared" si="39"/>
        <v>1276.2306776004798</v>
      </c>
      <c r="J357">
        <f t="shared" si="35"/>
        <v>0.16528316999313691</v>
      </c>
    </row>
    <row r="358" spans="4:10" x14ac:dyDescent="0.25">
      <c r="D358">
        <v>356</v>
      </c>
      <c r="E358">
        <f t="shared" si="36"/>
        <v>1276.2306776004798</v>
      </c>
      <c r="F358">
        <f t="shared" si="34"/>
        <v>257.80425955134427</v>
      </c>
      <c r="G358">
        <f t="shared" si="37"/>
        <v>4.254102258668266</v>
      </c>
      <c r="H358">
        <f t="shared" si="38"/>
        <v>253.550157292676</v>
      </c>
      <c r="I358">
        <f t="shared" si="39"/>
        <v>1022.6805203078038</v>
      </c>
      <c r="J358">
        <f t="shared" si="35"/>
        <v>0.19867110369842492</v>
      </c>
    </row>
    <row r="359" spans="4:10" x14ac:dyDescent="0.25">
      <c r="D359">
        <v>357</v>
      </c>
      <c r="E359">
        <f t="shared" si="36"/>
        <v>1022.6805203078038</v>
      </c>
      <c r="F359">
        <f t="shared" si="34"/>
        <v>257.80425955134427</v>
      </c>
      <c r="G359">
        <f t="shared" si="37"/>
        <v>3.4089350676926795</v>
      </c>
      <c r="H359">
        <f t="shared" si="38"/>
        <v>254.39532448365159</v>
      </c>
      <c r="I359">
        <f t="shared" si="39"/>
        <v>768.2851958241522</v>
      </c>
      <c r="J359">
        <f t="shared" si="35"/>
        <v>0.24875346643650192</v>
      </c>
    </row>
    <row r="360" spans="4:10" x14ac:dyDescent="0.25">
      <c r="D360">
        <v>358</v>
      </c>
      <c r="E360">
        <f t="shared" si="36"/>
        <v>768.2851958241522</v>
      </c>
      <c r="F360">
        <f t="shared" si="34"/>
        <v>257.80425955134427</v>
      </c>
      <c r="G360">
        <f t="shared" si="37"/>
        <v>2.5609506527471741</v>
      </c>
      <c r="H360">
        <f t="shared" si="38"/>
        <v>255.24330889859709</v>
      </c>
      <c r="I360">
        <f t="shared" si="39"/>
        <v>513.0418869255551</v>
      </c>
      <c r="J360">
        <f t="shared" si="35"/>
        <v>0.33222468724624243</v>
      </c>
    </row>
    <row r="361" spans="4:10" x14ac:dyDescent="0.25">
      <c r="D361">
        <v>359</v>
      </c>
      <c r="E361">
        <f t="shared" si="36"/>
        <v>513.0418869255551</v>
      </c>
      <c r="F361">
        <f t="shared" si="34"/>
        <v>257.80425955134427</v>
      </c>
      <c r="G361">
        <f t="shared" si="37"/>
        <v>1.7101396230851835</v>
      </c>
      <c r="H361">
        <f t="shared" si="38"/>
        <v>256.09411992825909</v>
      </c>
      <c r="I361">
        <f t="shared" si="39"/>
        <v>256.94776699729601</v>
      </c>
      <c r="J361">
        <f t="shared" si="35"/>
        <v>0.49916805324205349</v>
      </c>
    </row>
    <row r="362" spans="4:10" x14ac:dyDescent="0.25">
      <c r="D362">
        <v>360</v>
      </c>
      <c r="E362">
        <f t="shared" si="36"/>
        <v>256.94776699729601</v>
      </c>
      <c r="F362">
        <f t="shared" si="34"/>
        <v>257.80425955134427</v>
      </c>
      <c r="G362">
        <f t="shared" si="37"/>
        <v>0.85649255665765345</v>
      </c>
      <c r="H362">
        <f t="shared" si="38"/>
        <v>256.94776699468662</v>
      </c>
      <c r="I362">
        <v>0</v>
      </c>
      <c r="J362">
        <f t="shared" si="35"/>
        <v>0.99999999998984468</v>
      </c>
    </row>
  </sheetData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9F905-F69B-4602-8F0B-EE1FD3A3ACE0}">
  <dimension ref="A1"/>
  <sheetViews>
    <sheetView workbookViewId="0">
      <selection activeCell="I1" sqref="I1"/>
    </sheetView>
  </sheetViews>
  <sheetFormatPr defaultRowHeight="13.2" x14ac:dyDescent="0.25"/>
  <sheetData/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62CAD-C3C9-4DC7-99FF-09B56D01EE7E}">
  <sheetPr>
    <pageSetUpPr fitToPage="1"/>
  </sheetPr>
  <dimension ref="A1:IF111"/>
  <sheetViews>
    <sheetView tabSelected="1" topLeftCell="I1" zoomScaleNormal="100" workbookViewId="0">
      <selection activeCell="P93" sqref="P93"/>
    </sheetView>
  </sheetViews>
  <sheetFormatPr defaultColWidth="9.6640625" defaultRowHeight="13.2" x14ac:dyDescent="0.25"/>
  <cols>
    <col min="1" max="1" width="10.6640625" style="23" customWidth="1"/>
    <col min="2" max="2" width="10.6640625" style="20" customWidth="1"/>
    <col min="3" max="7" width="10.6640625" style="21" customWidth="1"/>
    <col min="8" max="8" width="10.6640625" style="31" customWidth="1"/>
    <col min="9" max="12" width="10.6640625" style="22" customWidth="1"/>
    <col min="13" max="13" width="10.6640625" style="23" customWidth="1"/>
    <col min="14" max="15" width="9.6640625" style="17"/>
    <col min="16" max="16" width="10.5546875" style="17" bestFit="1" customWidth="1"/>
    <col min="17" max="16384" width="9.6640625" style="17"/>
  </cols>
  <sheetData>
    <row r="1" spans="1:240" s="9" customFormat="1" ht="16.5" customHeight="1" thickBot="1" x14ac:dyDescent="0.3">
      <c r="A1" s="1">
        <v>2024</v>
      </c>
      <c r="C1" s="9" t="s">
        <v>15</v>
      </c>
      <c r="D1" s="3" t="s">
        <v>37</v>
      </c>
      <c r="E1" s="3"/>
      <c r="F1" s="3"/>
      <c r="G1" s="4"/>
      <c r="H1" s="28"/>
      <c r="J1" s="2" t="s">
        <v>0</v>
      </c>
      <c r="K1" s="6"/>
      <c r="L1" s="6"/>
      <c r="M1" s="7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</row>
    <row r="2" spans="1:240" s="10" customFormat="1" ht="16.5" customHeight="1" x14ac:dyDescent="0.2">
      <c r="A2" s="38" t="s">
        <v>19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40"/>
      <c r="O2" s="32" t="s">
        <v>7</v>
      </c>
      <c r="P2" s="10">
        <v>0.03</v>
      </c>
      <c r="Q2" s="10" t="s">
        <v>38</v>
      </c>
      <c r="R2" s="10">
        <f>(P2-P4)/(1+P4)</f>
        <v>2.4875621890547265E-2</v>
      </c>
    </row>
    <row r="3" spans="1:240" s="10" customFormat="1" ht="16.5" customHeight="1" thickBot="1" x14ac:dyDescent="0.25">
      <c r="A3" s="11" t="s">
        <v>2</v>
      </c>
      <c r="B3" s="12" t="s">
        <v>9</v>
      </c>
      <c r="C3" s="12" t="s">
        <v>4</v>
      </c>
      <c r="D3" s="13" t="s">
        <v>17</v>
      </c>
      <c r="E3" s="13" t="s">
        <v>18</v>
      </c>
      <c r="F3" s="13" t="s">
        <v>20</v>
      </c>
      <c r="G3" s="13" t="s">
        <v>6</v>
      </c>
      <c r="H3" s="29" t="s">
        <v>10</v>
      </c>
      <c r="I3" s="13" t="s">
        <v>11</v>
      </c>
      <c r="J3" s="25" t="s">
        <v>12</v>
      </c>
      <c r="K3" s="25" t="s">
        <v>3</v>
      </c>
      <c r="L3" s="25" t="s">
        <v>13</v>
      </c>
      <c r="M3" s="14" t="s">
        <v>14</v>
      </c>
      <c r="O3" s="32" t="s">
        <v>8</v>
      </c>
      <c r="P3" s="10">
        <f>1/(1+P2)</f>
        <v>0.970873786407767</v>
      </c>
      <c r="Q3" s="10" t="s">
        <v>39</v>
      </c>
      <c r="R3" s="10">
        <f>1/(1+R2)</f>
        <v>0.97572815533980584</v>
      </c>
    </row>
    <row r="4" spans="1:240" ht="16.5" customHeight="1" x14ac:dyDescent="0.25">
      <c r="A4" s="15">
        <v>0</v>
      </c>
      <c r="B4" s="24">
        <f>F5/F4</f>
        <v>0.99778178452500654</v>
      </c>
      <c r="C4" s="16">
        <f>G4/F4</f>
        <v>2.2182154749934855E-3</v>
      </c>
      <c r="D4" s="27">
        <f>Males!D4</f>
        <v>100000</v>
      </c>
      <c r="E4" s="27">
        <f>Females!D4</f>
        <v>100000</v>
      </c>
      <c r="F4" s="26">
        <f>(D4+E4)/2</f>
        <v>100000</v>
      </c>
      <c r="G4" s="26">
        <f>F4-F5</f>
        <v>221.82154749934853</v>
      </c>
      <c r="H4" s="30">
        <f>G4*$R$3^(A4+1)</f>
        <v>216.43752935616047</v>
      </c>
      <c r="I4" s="26">
        <f>SUM(H4:$H$109)</f>
        <v>14832.597354621899</v>
      </c>
      <c r="J4" s="26">
        <f>SUM(I4:$I$109)</f>
        <v>1096698.0892574738</v>
      </c>
      <c r="K4" s="26">
        <f>F4*$R$3^A4</f>
        <v>100000</v>
      </c>
      <c r="L4" s="26">
        <f>SUM(K4:$K$109)</f>
        <v>3508896.9889895846</v>
      </c>
      <c r="M4" s="26">
        <f>SUM(L4:$L$109)</f>
        <v>99382594.668963015</v>
      </c>
      <c r="O4" s="32" t="s">
        <v>23</v>
      </c>
      <c r="P4" s="10">
        <v>5.0000000000000001E-3</v>
      </c>
    </row>
    <row r="5" spans="1:240" x14ac:dyDescent="0.25">
      <c r="A5" s="15">
        <v>1</v>
      </c>
      <c r="B5" s="24">
        <f t="shared" ref="B5:B68" si="0">F6/F5</f>
        <v>0.99978969081296076</v>
      </c>
      <c r="C5" s="16">
        <f t="shared" ref="C5:C68" si="1">G5/F5</f>
        <v>2.1030918703920717E-4</v>
      </c>
      <c r="D5" s="27">
        <f>Males!D5</f>
        <v>99771.043723604002</v>
      </c>
      <c r="E5" s="27">
        <f>Females!D5</f>
        <v>99785.313181397301</v>
      </c>
      <c r="F5" s="26">
        <f t="shared" ref="F5:F68" si="2">(D5+E5)/2</f>
        <v>99778.178452500651</v>
      </c>
      <c r="G5" s="26">
        <f t="shared" ref="G5:G68" si="3">F5-F6</f>
        <v>20.98426759459835</v>
      </c>
      <c r="H5" s="30">
        <f t="shared" ref="H5:H68" si="4">G5*$R$3^(A5+1)</f>
        <v>19.977976130864548</v>
      </c>
      <c r="I5" s="26">
        <f>SUM(H5:$H$109)</f>
        <v>14616.159825265739</v>
      </c>
      <c r="J5" s="26">
        <f>SUM(I5:$I$109)</f>
        <v>1081865.4919028515</v>
      </c>
      <c r="K5" s="26">
        <f t="shared" ref="K5:K68" si="5">F5*$R$3^A5</f>
        <v>97356.378004624421</v>
      </c>
      <c r="L5" s="26">
        <f>SUM(K5:$K$109)</f>
        <v>3408896.9889895846</v>
      </c>
      <c r="M5" s="26">
        <f>SUM(L5:$L$109)</f>
        <v>95873697.679973423</v>
      </c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</row>
    <row r="6" spans="1:240" x14ac:dyDescent="0.25">
      <c r="A6" s="15">
        <v>2</v>
      </c>
      <c r="B6" s="24">
        <f t="shared" si="0"/>
        <v>0.99989664085946484</v>
      </c>
      <c r="C6" s="16">
        <f t="shared" si="1"/>
        <v>1.033591405351979E-4</v>
      </c>
      <c r="D6" s="27">
        <f>Males!D6</f>
        <v>99746.1313025821</v>
      </c>
      <c r="E6" s="27">
        <f>Females!D6</f>
        <v>99768.257067230006</v>
      </c>
      <c r="F6" s="26">
        <f t="shared" si="2"/>
        <v>99757.194184906053</v>
      </c>
      <c r="G6" s="26">
        <f t="shared" si="3"/>
        <v>10.310817853154731</v>
      </c>
      <c r="H6" s="30">
        <f t="shared" si="4"/>
        <v>9.5781057127198945</v>
      </c>
      <c r="I6" s="26">
        <f>SUM(H6:$H$109)</f>
        <v>14596.181849134875</v>
      </c>
      <c r="J6" s="26">
        <f>SUM(I6:$I$109)</f>
        <v>1067249.3320775859</v>
      </c>
      <c r="K6" s="26">
        <f t="shared" si="5"/>
        <v>94973.381144886182</v>
      </c>
      <c r="L6" s="26">
        <f>SUM(K6:$K$109)</f>
        <v>3311540.6109849592</v>
      </c>
      <c r="M6" s="26">
        <f>SUM(L6:$L$109)</f>
        <v>92464800.690983832</v>
      </c>
    </row>
    <row r="7" spans="1:240" x14ac:dyDescent="0.25">
      <c r="A7" s="15">
        <v>3</v>
      </c>
      <c r="B7" s="24">
        <f t="shared" si="0"/>
        <v>0.99990082599182484</v>
      </c>
      <c r="C7" s="16">
        <f t="shared" si="1"/>
        <v>9.9174008175172978E-5</v>
      </c>
      <c r="D7" s="27">
        <f>Males!D7</f>
        <v>99733.848531995696</v>
      </c>
      <c r="E7" s="27">
        <f>Females!D7</f>
        <v>99759.918202110101</v>
      </c>
      <c r="F7" s="26">
        <f t="shared" si="2"/>
        <v>99746.883367052898</v>
      </c>
      <c r="G7" s="26">
        <f t="shared" si="3"/>
        <v>9.8922982264921302</v>
      </c>
      <c r="H7" s="30">
        <f t="shared" si="4"/>
        <v>8.9662852022346655</v>
      </c>
      <c r="I7" s="26">
        <f>SUM(H7:$H$109)</f>
        <v>14586.603743422154</v>
      </c>
      <c r="J7" s="26">
        <f>SUM(I7:$I$109)</f>
        <v>1052653.1502284512</v>
      </c>
      <c r="K7" s="26">
        <f t="shared" si="5"/>
        <v>92658.623885171372</v>
      </c>
      <c r="L7" s="26">
        <f>SUM(K7:$K$109)</f>
        <v>3216567.2298400723</v>
      </c>
      <c r="M7" s="26">
        <f>SUM(L7:$L$109)</f>
        <v>89153260.079998881</v>
      </c>
    </row>
    <row r="8" spans="1:240" x14ac:dyDescent="0.25">
      <c r="A8" s="15">
        <v>4</v>
      </c>
      <c r="B8" s="24">
        <f t="shared" si="0"/>
        <v>0.99990238725432179</v>
      </c>
      <c r="C8" s="16">
        <f t="shared" si="1"/>
        <v>9.7612745678242813E-5</v>
      </c>
      <c r="D8" s="27">
        <f>Males!D8</f>
        <v>99722.637840720505</v>
      </c>
      <c r="E8" s="27">
        <f>Females!D8</f>
        <v>99751.344296932293</v>
      </c>
      <c r="F8" s="26">
        <f t="shared" si="2"/>
        <v>99736.991068826406</v>
      </c>
      <c r="G8" s="26">
        <f t="shared" si="3"/>
        <v>9.7356015439145267</v>
      </c>
      <c r="H8" s="30">
        <f t="shared" si="4"/>
        <v>8.6100758260133876</v>
      </c>
      <c r="I8" s="26">
        <f>SUM(H8:$H$109)</f>
        <v>14577.637458219921</v>
      </c>
      <c r="J8" s="26">
        <f>SUM(I8:$I$109)</f>
        <v>1038066.5464850299</v>
      </c>
      <c r="K8" s="26">
        <f t="shared" si="5"/>
        <v>90400.661874600904</v>
      </c>
      <c r="L8" s="26">
        <f>SUM(K8:$K$109)</f>
        <v>3123908.6059549018</v>
      </c>
      <c r="M8" s="26">
        <f>SUM(L8:$L$109)</f>
        <v>85936692.850158796</v>
      </c>
    </row>
    <row r="9" spans="1:240" x14ac:dyDescent="0.25">
      <c r="A9" s="15">
        <v>5</v>
      </c>
      <c r="B9" s="24">
        <f t="shared" si="0"/>
        <v>0.99990658749411687</v>
      </c>
      <c r="C9" s="16">
        <f t="shared" si="1"/>
        <v>9.3412505883136088E-5</v>
      </c>
      <c r="D9" s="27">
        <f>Males!D9</f>
        <v>99712.180090405003</v>
      </c>
      <c r="E9" s="27">
        <f>Females!D9</f>
        <v>99742.330844159995</v>
      </c>
      <c r="F9" s="26">
        <f t="shared" si="2"/>
        <v>99727.255467282492</v>
      </c>
      <c r="G9" s="26">
        <f t="shared" si="3"/>
        <v>9.3157728380465414</v>
      </c>
      <c r="H9" s="30">
        <f t="shared" si="4"/>
        <v>8.0388127411564874</v>
      </c>
      <c r="I9" s="26">
        <f>SUM(H9:$H$109)</f>
        <v>14569.027382393906</v>
      </c>
      <c r="J9" s="26">
        <f>SUM(I9:$I$109)</f>
        <v>1023488.9090268097</v>
      </c>
      <c r="K9" s="26">
        <f t="shared" si="5"/>
        <v>88197.86097657583</v>
      </c>
      <c r="L9" s="26">
        <f>SUM(K9:$K$109)</f>
        <v>3033507.9440803002</v>
      </c>
      <c r="M9" s="26">
        <f>SUM(L9:$L$109)</f>
        <v>82812784.244203895</v>
      </c>
    </row>
    <row r="10" spans="1:240" x14ac:dyDescent="0.25">
      <c r="A10" s="15">
        <v>6</v>
      </c>
      <c r="B10" s="24">
        <f t="shared" si="0"/>
        <v>0.99991207851974773</v>
      </c>
      <c r="C10" s="16">
        <f t="shared" si="1"/>
        <v>8.7921480252285816E-5</v>
      </c>
      <c r="D10" s="27">
        <f>Males!D10</f>
        <v>99702.639310771207</v>
      </c>
      <c r="E10" s="27">
        <f>Females!D10</f>
        <v>99733.240078117698</v>
      </c>
      <c r="F10" s="26">
        <f t="shared" si="2"/>
        <v>99717.939694444445</v>
      </c>
      <c r="G10" s="26">
        <f t="shared" si="3"/>
        <v>8.7673488656437257</v>
      </c>
      <c r="H10" s="30">
        <f t="shared" si="4"/>
        <v>7.3819338217035124</v>
      </c>
      <c r="I10" s="26">
        <f>SUM(H10:$H$109)</f>
        <v>14560.988569652749</v>
      </c>
      <c r="J10" s="26">
        <f>SUM(I10:$I$109)</f>
        <v>1008919.8816444159</v>
      </c>
      <c r="K10" s="26">
        <f t="shared" si="5"/>
        <v>86049.097382849839</v>
      </c>
      <c r="L10" s="26">
        <f>SUM(K10:$K$109)</f>
        <v>2945310.0831037243</v>
      </c>
      <c r="M10" s="26">
        <f>SUM(L10:$L$109)</f>
        <v>79779276.300123587</v>
      </c>
    </row>
    <row r="11" spans="1:240" x14ac:dyDescent="0.25">
      <c r="A11" s="15">
        <v>7</v>
      </c>
      <c r="B11" s="24">
        <f t="shared" si="0"/>
        <v>0.99991735984472785</v>
      </c>
      <c r="C11" s="16">
        <f t="shared" si="1"/>
        <v>8.2640155272200921E-5</v>
      </c>
      <c r="D11" s="27">
        <f>Males!D11</f>
        <v>99693.982238221797</v>
      </c>
      <c r="E11" s="27">
        <f>Females!D11</f>
        <v>99724.362452935806</v>
      </c>
      <c r="F11" s="26">
        <f t="shared" si="2"/>
        <v>99709.172345578801</v>
      </c>
      <c r="G11" s="26">
        <f t="shared" si="3"/>
        <v>8.2399814847012749</v>
      </c>
      <c r="H11" s="30">
        <f t="shared" si="4"/>
        <v>6.7695052945601102</v>
      </c>
      <c r="I11" s="26">
        <f>SUM(H11:$H$109)</f>
        <v>14553.606635831045</v>
      </c>
      <c r="J11" s="26">
        <f>SUM(I11:$I$109)</f>
        <v>994358.89307476301</v>
      </c>
      <c r="K11" s="26">
        <f t="shared" si="5"/>
        <v>83953.145124201677</v>
      </c>
      <c r="L11" s="26">
        <f>SUM(K11:$K$109)</f>
        <v>2859260.9857208743</v>
      </c>
      <c r="M11" s="26">
        <f>SUM(L11:$L$109)</f>
        <v>76833966.217019856</v>
      </c>
    </row>
    <row r="12" spans="1:240" x14ac:dyDescent="0.25">
      <c r="A12" s="15">
        <v>8</v>
      </c>
      <c r="B12" s="24">
        <f t="shared" si="0"/>
        <v>0.9999208253926144</v>
      </c>
      <c r="C12" s="16">
        <f t="shared" si="1"/>
        <v>7.9174607385573245E-5</v>
      </c>
      <c r="D12" s="27">
        <f>Males!D12</f>
        <v>99686.019147060593</v>
      </c>
      <c r="E12" s="27">
        <f>Females!D12</f>
        <v>99715.845581127607</v>
      </c>
      <c r="F12" s="26">
        <f t="shared" si="2"/>
        <v>99700.9323640941</v>
      </c>
      <c r="G12" s="26">
        <f t="shared" si="3"/>
        <v>7.8937821759027429</v>
      </c>
      <c r="H12" s="30">
        <f t="shared" si="4"/>
        <v>6.3276823815563032</v>
      </c>
      <c r="I12" s="26">
        <f>SUM(H12:$H$109)</f>
        <v>14546.837130536485</v>
      </c>
      <c r="J12" s="26">
        <f>SUM(I12:$I$109)</f>
        <v>979805.28643893194</v>
      </c>
      <c r="K12" s="26">
        <f t="shared" si="5"/>
        <v>81908.677921717754</v>
      </c>
      <c r="L12" s="26">
        <f>SUM(K12:$K$109)</f>
        <v>2775307.8405966726</v>
      </c>
      <c r="M12" s="26">
        <f>SUM(L12:$L$109)</f>
        <v>73974705.231298968</v>
      </c>
    </row>
    <row r="13" spans="1:240" x14ac:dyDescent="0.25">
      <c r="A13" s="15">
        <v>9</v>
      </c>
      <c r="B13" s="24">
        <f t="shared" si="0"/>
        <v>0.99992105846425605</v>
      </c>
      <c r="C13" s="16">
        <f t="shared" si="1"/>
        <v>7.8941535743931303E-5</v>
      </c>
      <c r="D13" s="27">
        <f>Males!D13</f>
        <v>99678.429663540999</v>
      </c>
      <c r="E13" s="27">
        <f>Females!D13</f>
        <v>99707.647500295396</v>
      </c>
      <c r="F13" s="26">
        <f t="shared" si="2"/>
        <v>99693.038581918197</v>
      </c>
      <c r="G13" s="26">
        <f t="shared" si="3"/>
        <v>7.8699215686356183</v>
      </c>
      <c r="H13" s="30">
        <f t="shared" si="4"/>
        <v>6.1554353559136823</v>
      </c>
      <c r="I13" s="26">
        <f>SUM(H13:$H$109)</f>
        <v>14540.509448154931</v>
      </c>
      <c r="J13" s="26">
        <f>SUM(I13:$I$109)</f>
        <v>965258.44930839562</v>
      </c>
      <c r="K13" s="26">
        <f t="shared" si="5"/>
        <v>79914.275532498403</v>
      </c>
      <c r="L13" s="26">
        <f>SUM(K13:$K$109)</f>
        <v>2693399.1626749546</v>
      </c>
      <c r="M13" s="26">
        <f>SUM(L13:$L$109)</f>
        <v>71199397.390702277</v>
      </c>
    </row>
    <row r="14" spans="1:240" x14ac:dyDescent="0.25">
      <c r="A14" s="15">
        <v>10</v>
      </c>
      <c r="B14" s="24">
        <f t="shared" si="0"/>
        <v>0.99991732984416515</v>
      </c>
      <c r="C14" s="16">
        <f t="shared" si="1"/>
        <v>8.2670155834799715E-5</v>
      </c>
      <c r="D14" s="27">
        <f>Males!D14</f>
        <v>99670.774143595205</v>
      </c>
      <c r="E14" s="27">
        <f>Females!D14</f>
        <v>99699.563177103904</v>
      </c>
      <c r="F14" s="26">
        <f t="shared" si="2"/>
        <v>99685.168660349562</v>
      </c>
      <c r="G14" s="26">
        <f t="shared" si="3"/>
        <v>8.2409884275693912</v>
      </c>
      <c r="H14" s="30">
        <f t="shared" si="4"/>
        <v>6.2892160178577603</v>
      </c>
      <c r="I14" s="26">
        <f>SUM(H14:$H$109)</f>
        <v>14534.354012799016</v>
      </c>
      <c r="J14" s="26">
        <f>SUM(I14:$I$109)</f>
        <v>950717.93986024056</v>
      </c>
      <c r="K14" s="26">
        <f t="shared" si="5"/>
        <v>77968.453215285728</v>
      </c>
      <c r="L14" s="26">
        <f>SUM(K14:$K$109)</f>
        <v>2613484.8871424566</v>
      </c>
      <c r="M14" s="26">
        <f>SUM(L14:$L$109)</f>
        <v>68505998.228027314</v>
      </c>
    </row>
    <row r="15" spans="1:240" x14ac:dyDescent="0.25">
      <c r="A15" s="15">
        <v>11</v>
      </c>
      <c r="B15" s="24">
        <f t="shared" si="0"/>
        <v>0.99990910684458634</v>
      </c>
      <c r="C15" s="16">
        <f t="shared" si="1"/>
        <v>9.0893155413661119E-5</v>
      </c>
      <c r="D15" s="27">
        <f>Males!D15</f>
        <v>99662.540007478296</v>
      </c>
      <c r="E15" s="27">
        <f>Females!D15</f>
        <v>99691.315336365704</v>
      </c>
      <c r="F15" s="26">
        <f t="shared" si="2"/>
        <v>99676.927671921992</v>
      </c>
      <c r="G15" s="26">
        <f t="shared" si="3"/>
        <v>9.059950478040264</v>
      </c>
      <c r="H15" s="30">
        <f t="shared" si="4"/>
        <v>6.7463965997857089</v>
      </c>
      <c r="I15" s="26">
        <f>SUM(H15:$H$109)</f>
        <v>14528.06479678116</v>
      </c>
      <c r="J15" s="26">
        <f>SUM(I15:$I$109)</f>
        <v>936183.58584744157</v>
      </c>
      <c r="K15" s="26">
        <f t="shared" si="5"/>
        <v>76069.725814430843</v>
      </c>
      <c r="L15" s="26">
        <f>SUM(K15:$K$109)</f>
        <v>2535516.4339271705</v>
      </c>
      <c r="M15" s="26">
        <f>SUM(L15:$L$109)</f>
        <v>65892513.340884902</v>
      </c>
    </row>
    <row r="16" spans="1:240" x14ac:dyDescent="0.25">
      <c r="A16" s="15">
        <v>12</v>
      </c>
      <c r="B16" s="24">
        <f t="shared" si="0"/>
        <v>0.99989523511824763</v>
      </c>
      <c r="C16" s="16">
        <f t="shared" si="1"/>
        <v>1.0476488175238312E-4</v>
      </c>
      <c r="D16" s="27">
        <f>Males!D16</f>
        <v>99653.132330602806</v>
      </c>
      <c r="E16" s="27">
        <f>Females!D16</f>
        <v>99682.603112285098</v>
      </c>
      <c r="F16" s="26">
        <f t="shared" si="2"/>
        <v>99667.867721443952</v>
      </c>
      <c r="G16" s="26">
        <f t="shared" si="3"/>
        <v>10.441692376349238</v>
      </c>
      <c r="H16" s="30">
        <f t="shared" si="4"/>
        <v>7.5865753559518625</v>
      </c>
      <c r="I16" s="26">
        <f>SUM(H16:$H$109)</f>
        <v>14521.318400181372</v>
      </c>
      <c r="J16" s="26">
        <f>SUM(I16:$I$109)</f>
        <v>921655.52105066041</v>
      </c>
      <c r="K16" s="26">
        <f t="shared" si="5"/>
        <v>74216.626849519627</v>
      </c>
      <c r="L16" s="26">
        <f>SUM(K16:$K$109)</f>
        <v>2459446.7081127395</v>
      </c>
      <c r="M16" s="26">
        <f>SUM(L16:$L$109)</f>
        <v>63356996.906957738</v>
      </c>
    </row>
    <row r="17" spans="1:16" x14ac:dyDescent="0.25">
      <c r="A17" s="15">
        <v>13</v>
      </c>
      <c r="B17" s="24">
        <f t="shared" si="0"/>
        <v>0.99987469773117144</v>
      </c>
      <c r="C17" s="16">
        <f t="shared" si="1"/>
        <v>1.2530226882853819E-4</v>
      </c>
      <c r="D17" s="27">
        <f>Males!D17</f>
        <v>99641.773489365994</v>
      </c>
      <c r="E17" s="27">
        <f>Females!D17</f>
        <v>99673.078568769197</v>
      </c>
      <c r="F17" s="26">
        <f t="shared" si="2"/>
        <v>99657.426029067603</v>
      </c>
      <c r="G17" s="26">
        <f t="shared" si="3"/>
        <v>12.48730158705439</v>
      </c>
      <c r="H17" s="30">
        <f t="shared" si="4"/>
        <v>8.8526301299875847</v>
      </c>
      <c r="I17" s="26">
        <f>SUM(H17:$H$109)</f>
        <v>14513.73182482542</v>
      </c>
      <c r="J17" s="26">
        <f>SUM(I17:$I$109)</f>
        <v>907134.20265047904</v>
      </c>
      <c r="K17" s="26">
        <f t="shared" si="5"/>
        <v>72407.66583606854</v>
      </c>
      <c r="L17" s="26">
        <f>SUM(K17:$K$109)</f>
        <v>2385230.0812632195</v>
      </c>
      <c r="M17" s="26">
        <f>SUM(L17:$L$109)</f>
        <v>60897550.198844999</v>
      </c>
    </row>
    <row r="18" spans="1:16" x14ac:dyDescent="0.25">
      <c r="A18" s="15">
        <v>14</v>
      </c>
      <c r="B18" s="24">
        <f t="shared" si="0"/>
        <v>0.99984686969806891</v>
      </c>
      <c r="C18" s="16">
        <f t="shared" si="1"/>
        <v>1.5313030193113392E-4</v>
      </c>
      <c r="D18" s="27">
        <f>Males!D18</f>
        <v>99627.485387037203</v>
      </c>
      <c r="E18" s="27">
        <f>Females!D18</f>
        <v>99662.392067923895</v>
      </c>
      <c r="F18" s="26">
        <f t="shared" si="2"/>
        <v>99644.938727480549</v>
      </c>
      <c r="G18" s="26">
        <f t="shared" si="3"/>
        <v>15.258659553248435</v>
      </c>
      <c r="H18" s="30">
        <f t="shared" si="4"/>
        <v>10.554774011350959</v>
      </c>
      <c r="I18" s="26">
        <f>SUM(H18:$H$109)</f>
        <v>14504.879194695433</v>
      </c>
      <c r="J18" s="26">
        <f>SUM(I18:$I$109)</f>
        <v>892620.47082565352</v>
      </c>
      <c r="K18" s="26">
        <f t="shared" si="5"/>
        <v>70641.345588558252</v>
      </c>
      <c r="L18" s="26">
        <f>SUM(K18:$K$109)</f>
        <v>2312822.4154271507</v>
      </c>
      <c r="M18" s="26">
        <f>SUM(L18:$L$109)</f>
        <v>58512320.117581777</v>
      </c>
    </row>
    <row r="19" spans="1:16" x14ac:dyDescent="0.25">
      <c r="A19" s="15">
        <v>15</v>
      </c>
      <c r="B19" s="24">
        <f t="shared" si="0"/>
        <v>0.99981174789109273</v>
      </c>
      <c r="C19" s="16">
        <f t="shared" si="1"/>
        <v>1.8825210890729402E-4</v>
      </c>
      <c r="D19" s="27">
        <f>Males!D19</f>
        <v>99609.117697212205</v>
      </c>
      <c r="E19" s="27">
        <f>Females!D19</f>
        <v>99650.242438642395</v>
      </c>
      <c r="F19" s="26">
        <f t="shared" si="2"/>
        <v>99629.6800679273</v>
      </c>
      <c r="G19" s="26">
        <f t="shared" si="3"/>
        <v>18.755497382546309</v>
      </c>
      <c r="H19" s="30">
        <f t="shared" si="4"/>
        <v>12.658725389222649</v>
      </c>
      <c r="I19" s="26">
        <f>SUM(H19:$H$109)</f>
        <v>14494.324420684083</v>
      </c>
      <c r="J19" s="26">
        <f>SUM(I19:$I$109)</f>
        <v>878115.59163095825</v>
      </c>
      <c r="K19" s="26">
        <f t="shared" si="5"/>
        <v>68916.195047834321</v>
      </c>
      <c r="L19" s="26">
        <f>SUM(K19:$K$109)</f>
        <v>2242181.0698385932</v>
      </c>
      <c r="M19" s="26">
        <f>SUM(L19:$L$109)</f>
        <v>56199497.702154629</v>
      </c>
    </row>
    <row r="20" spans="1:16" x14ac:dyDescent="0.25">
      <c r="A20" s="15">
        <v>16</v>
      </c>
      <c r="B20" s="24">
        <f t="shared" si="0"/>
        <v>0.99977022910711666</v>
      </c>
      <c r="C20" s="16">
        <f t="shared" si="1"/>
        <v>2.2977089288332827E-4</v>
      </c>
      <c r="D20" s="27">
        <f>Males!D20</f>
        <v>99585.434308078402</v>
      </c>
      <c r="E20" s="27">
        <f>Females!D20</f>
        <v>99636.414833011106</v>
      </c>
      <c r="F20" s="26">
        <f t="shared" si="2"/>
        <v>99610.924570544754</v>
      </c>
      <c r="G20" s="26">
        <f t="shared" si="3"/>
        <v>22.887691079507931</v>
      </c>
      <c r="H20" s="30">
        <f t="shared" si="4"/>
        <v>15.072740179280043</v>
      </c>
      <c r="I20" s="26">
        <f>SUM(H20:$H$109)</f>
        <v>14481.665695294858</v>
      </c>
      <c r="J20" s="26">
        <f>SUM(I20:$I$109)</f>
        <v>863621.26721027424</v>
      </c>
      <c r="K20" s="26">
        <f t="shared" si="5"/>
        <v>67230.813141672421</v>
      </c>
      <c r="L20" s="26">
        <f>SUM(K20:$K$109)</f>
        <v>2173264.8747907593</v>
      </c>
      <c r="M20" s="26">
        <f>SUM(L20:$L$109)</f>
        <v>53957316.632316031</v>
      </c>
    </row>
    <row r="21" spans="1:16" x14ac:dyDescent="0.25">
      <c r="A21" s="15">
        <v>17</v>
      </c>
      <c r="B21" s="24">
        <f t="shared" si="0"/>
        <v>0.99972508939097393</v>
      </c>
      <c r="C21" s="16">
        <f t="shared" si="1"/>
        <v>2.74910609026078E-4</v>
      </c>
      <c r="D21" s="27">
        <f>Males!D21</f>
        <v>99555.278717959503</v>
      </c>
      <c r="E21" s="27">
        <f>Females!D21</f>
        <v>99620.795040971003</v>
      </c>
      <c r="F21" s="26">
        <f t="shared" si="2"/>
        <v>99588.036879465246</v>
      </c>
      <c r="G21" s="26">
        <f t="shared" si="3"/>
        <v>27.377807870245306</v>
      </c>
      <c r="H21" s="30">
        <f t="shared" si="4"/>
        <v>17.592102158407044</v>
      </c>
      <c r="I21" s="26">
        <f>SUM(H21:$H$109)</f>
        <v>14466.592955115579</v>
      </c>
      <c r="J21" s="26">
        <f>SUM(I21:$I$109)</f>
        <v>849139.60151497927</v>
      </c>
      <c r="K21" s="26">
        <f t="shared" si="5"/>
        <v>65583.92454853993</v>
      </c>
      <c r="L21" s="26">
        <f>SUM(K21:$K$109)</f>
        <v>2106034.061649086</v>
      </c>
      <c r="M21" s="26">
        <f>SUM(L21:$L$109)</f>
        <v>51784051.75752528</v>
      </c>
    </row>
    <row r="22" spans="1:16" x14ac:dyDescent="0.25">
      <c r="A22" s="15">
        <v>18</v>
      </c>
      <c r="B22" s="24">
        <f t="shared" si="0"/>
        <v>0.99968095963031833</v>
      </c>
      <c r="C22" s="16">
        <f t="shared" si="1"/>
        <v>3.1904036968166265E-4</v>
      </c>
      <c r="D22" s="27">
        <f>Males!D22</f>
        <v>99517.908449483599</v>
      </c>
      <c r="E22" s="27">
        <f>Females!D22</f>
        <v>99603.409693706402</v>
      </c>
      <c r="F22" s="26">
        <f t="shared" si="2"/>
        <v>99560.659071595001</v>
      </c>
      <c r="G22" s="26">
        <f t="shared" si="3"/>
        <v>31.763869475951651</v>
      </c>
      <c r="H22" s="30">
        <f t="shared" si="4"/>
        <v>19.915045671711102</v>
      </c>
      <c r="I22" s="26">
        <f>SUM(H22:$H$109)</f>
        <v>14449.000852957171</v>
      </c>
      <c r="J22" s="26">
        <f>SUM(I22:$I$109)</f>
        <v>834673.00855986378</v>
      </c>
      <c r="K22" s="26">
        <f t="shared" si="5"/>
        <v>63974.489617533472</v>
      </c>
      <c r="L22" s="26">
        <f>SUM(K22:$K$109)</f>
        <v>2040450.1371005457</v>
      </c>
      <c r="M22" s="26">
        <f>SUM(L22:$L$109)</f>
        <v>49678017.695876189</v>
      </c>
    </row>
    <row r="23" spans="1:16" x14ac:dyDescent="0.25">
      <c r="A23" s="15">
        <v>19</v>
      </c>
      <c r="B23" s="24">
        <f t="shared" si="0"/>
        <v>0.99964123119202275</v>
      </c>
      <c r="C23" s="16">
        <f t="shared" si="1"/>
        <v>3.5876880797720834E-4</v>
      </c>
      <c r="D23" s="27">
        <f>Males!D23</f>
        <v>99473.344402380404</v>
      </c>
      <c r="E23" s="27">
        <f>Females!D23</f>
        <v>99584.446001857694</v>
      </c>
      <c r="F23" s="26">
        <f t="shared" si="2"/>
        <v>99528.895202119049</v>
      </c>
      <c r="G23" s="26">
        <f t="shared" si="3"/>
        <v>35.707863090952742</v>
      </c>
      <c r="H23" s="30">
        <f t="shared" si="4"/>
        <v>21.844424220750984</v>
      </c>
      <c r="I23" s="26">
        <f>SUM(H23:$H$109)</f>
        <v>14429.085807285461</v>
      </c>
      <c r="J23" s="26">
        <f>SUM(I23:$I$109)</f>
        <v>820224.00770690641</v>
      </c>
      <c r="K23" s="26">
        <f t="shared" si="5"/>
        <v>62401.795697649781</v>
      </c>
      <c r="L23" s="26">
        <f>SUM(K23:$K$109)</f>
        <v>1976475.6474830122</v>
      </c>
      <c r="M23" s="26">
        <f>SUM(L23:$L$109)</f>
        <v>47637567.558775648</v>
      </c>
      <c r="O23" s="17" t="s">
        <v>24</v>
      </c>
      <c r="P23" s="17" t="s">
        <v>25</v>
      </c>
    </row>
    <row r="24" spans="1:16" x14ac:dyDescent="0.25">
      <c r="A24" s="15">
        <v>20</v>
      </c>
      <c r="B24" s="24">
        <f t="shared" si="0"/>
        <v>0.99960854547224753</v>
      </c>
      <c r="C24" s="16">
        <f t="shared" si="1"/>
        <v>3.9145452775247173E-4</v>
      </c>
      <c r="D24" s="27">
        <f>Males!D24</f>
        <v>99422.224342869798</v>
      </c>
      <c r="E24" s="27">
        <f>Females!D24</f>
        <v>99564.150335186394</v>
      </c>
      <c r="F24" s="26">
        <f t="shared" si="2"/>
        <v>99493.187339028096</v>
      </c>
      <c r="G24" s="26">
        <f t="shared" si="3"/>
        <v>38.947058664387441</v>
      </c>
      <c r="H24" s="30">
        <f t="shared" si="4"/>
        <v>23.247713391586981</v>
      </c>
      <c r="I24" s="26">
        <f>SUM(H24:$H$109)</f>
        <v>14407.241383064709</v>
      </c>
      <c r="J24" s="26">
        <f>SUM(I24:$I$109)</f>
        <v>805794.92189962114</v>
      </c>
      <c r="K24" s="26">
        <f t="shared" si="5"/>
        <v>60865.3445817385</v>
      </c>
      <c r="L24" s="26">
        <f>SUM(K24:$K$109)</f>
        <v>1914073.8517853627</v>
      </c>
      <c r="M24" s="26">
        <f>SUM(L24:$L$109)</f>
        <v>45661091.911292635</v>
      </c>
      <c r="O24" s="17">
        <f>(I24-I44)/K24</f>
        <v>9.667921653573051E-3</v>
      </c>
      <c r="P24" s="43">
        <f>O24/(1+$P$4)</f>
        <v>9.6198225408687093E-3</v>
      </c>
    </row>
    <row r="25" spans="1:16" x14ac:dyDescent="0.25">
      <c r="A25" s="15">
        <v>21</v>
      </c>
      <c r="B25" s="24">
        <f t="shared" si="0"/>
        <v>0.99958402013619485</v>
      </c>
      <c r="C25" s="16">
        <f t="shared" si="1"/>
        <v>4.1597986380513839E-4</v>
      </c>
      <c r="D25" s="27">
        <f>Males!D25</f>
        <v>99365.698127780401</v>
      </c>
      <c r="E25" s="27">
        <f>Females!D25</f>
        <v>99542.782432947002</v>
      </c>
      <c r="F25" s="26">
        <f t="shared" si="2"/>
        <v>99454.240280363709</v>
      </c>
      <c r="G25" s="26">
        <f t="shared" si="3"/>
        <v>41.370961326669203</v>
      </c>
      <c r="H25" s="30">
        <f t="shared" si="4"/>
        <v>24.095171829996708</v>
      </c>
      <c r="I25" s="26">
        <f>SUM(H25:$H$109)</f>
        <v>14383.993669673124</v>
      </c>
      <c r="J25" s="26">
        <f>SUM(I25:$I$109)</f>
        <v>791387.68051655637</v>
      </c>
      <c r="K25" s="26">
        <f t="shared" si="5"/>
        <v>59364.782679469768</v>
      </c>
      <c r="L25" s="26">
        <f>SUM(K25:$K$109)</f>
        <v>1853208.5072036241</v>
      </c>
      <c r="M25" s="26">
        <f>SUM(L25:$L$109)</f>
        <v>43747018.059507266</v>
      </c>
      <c r="O25" s="17">
        <f t="shared" ref="O25:O84" si="6">(I25-I45)/K25</f>
        <v>1.0255318731332057E-2</v>
      </c>
      <c r="P25" s="17">
        <f t="shared" ref="P25:P84" si="7">O25/(1+$P$4)</f>
        <v>1.0204297245106525E-2</v>
      </c>
    </row>
    <row r="26" spans="1:16" x14ac:dyDescent="0.25">
      <c r="A26" s="15">
        <v>22</v>
      </c>
      <c r="B26" s="24">
        <f t="shared" si="0"/>
        <v>0.99956567900054683</v>
      </c>
      <c r="C26" s="16">
        <f t="shared" si="1"/>
        <v>4.3432099945317373E-4</v>
      </c>
      <c r="D26" s="27">
        <f>Males!D26</f>
        <v>99305.160763284701</v>
      </c>
      <c r="E26" s="27">
        <f>Females!D26</f>
        <v>99520.577874789393</v>
      </c>
      <c r="F26" s="26">
        <f t="shared" si="2"/>
        <v>99412.86931903704</v>
      </c>
      <c r="G26" s="26">
        <f t="shared" si="3"/>
        <v>43.177096761151915</v>
      </c>
      <c r="H26" s="30">
        <f t="shared" si="4"/>
        <v>24.536730287663428</v>
      </c>
      <c r="I26" s="26">
        <f>SUM(H26:$H$109)</f>
        <v>14359.898497843125</v>
      </c>
      <c r="J26" s="26">
        <f>SUM(I26:$I$109)</f>
        <v>777003.68684688327</v>
      </c>
      <c r="K26" s="26">
        <f t="shared" si="5"/>
        <v>57899.794724157495</v>
      </c>
      <c r="L26" s="26">
        <f>SUM(K26:$K$109)</f>
        <v>1793843.7245241546</v>
      </c>
      <c r="M26" s="26">
        <f>SUM(L26:$L$109)</f>
        <v>41893809.552303649</v>
      </c>
      <c r="O26" s="17">
        <f t="shared" si="6"/>
        <v>1.0891558727489759E-2</v>
      </c>
      <c r="P26" s="17">
        <f t="shared" si="7"/>
        <v>1.0837371868149015E-2</v>
      </c>
    </row>
    <row r="27" spans="1:16" x14ac:dyDescent="0.25">
      <c r="A27" s="15">
        <v>23</v>
      </c>
      <c r="B27" s="24">
        <f t="shared" si="0"/>
        <v>0.99955014305648915</v>
      </c>
      <c r="C27" s="16">
        <f t="shared" si="1"/>
        <v>4.498569435109059E-4</v>
      </c>
      <c r="D27" s="27">
        <f>Males!D27</f>
        <v>99241.692581084295</v>
      </c>
      <c r="E27" s="27">
        <f>Females!D27</f>
        <v>99497.691863467495</v>
      </c>
      <c r="F27" s="26">
        <f t="shared" si="2"/>
        <v>99369.692222275888</v>
      </c>
      <c r="G27" s="26">
        <f t="shared" si="3"/>
        <v>44.702146020732471</v>
      </c>
      <c r="H27" s="30">
        <f t="shared" si="4"/>
        <v>24.78679997373904</v>
      </c>
      <c r="I27" s="26">
        <f>SUM(H27:$H$109)</f>
        <v>14335.361767555463</v>
      </c>
      <c r="J27" s="26">
        <f>SUM(I27:$I$109)</f>
        <v>762643.78834904009</v>
      </c>
      <c r="K27" s="26">
        <f t="shared" si="5"/>
        <v>56469.923170467962</v>
      </c>
      <c r="L27" s="26">
        <f>SUM(K27:$K$109)</f>
        <v>1735943.9297999968</v>
      </c>
      <c r="M27" s="26">
        <f>SUM(L27:$L$109)</f>
        <v>40099965.827779494</v>
      </c>
      <c r="O27" s="17">
        <f t="shared" si="6"/>
        <v>1.1585505027929769E-2</v>
      </c>
      <c r="P27" s="17">
        <f t="shared" si="7"/>
        <v>1.1527865699432607E-2</v>
      </c>
    </row>
    <row r="28" spans="1:16" x14ac:dyDescent="0.25">
      <c r="A28" s="15">
        <v>24</v>
      </c>
      <c r="B28" s="24">
        <f t="shared" si="0"/>
        <v>0.99953446507419219</v>
      </c>
      <c r="C28" s="16">
        <f t="shared" si="1"/>
        <v>4.6553492580784361E-4</v>
      </c>
      <c r="D28" s="27">
        <f>Males!D28</f>
        <v>99175.803915639204</v>
      </c>
      <c r="E28" s="27">
        <f>Females!D28</f>
        <v>99474.176236871106</v>
      </c>
      <c r="F28" s="26">
        <f t="shared" si="2"/>
        <v>99324.990076255155</v>
      </c>
      <c r="G28" s="26">
        <f t="shared" si="3"/>
        <v>46.239251886014245</v>
      </c>
      <c r="H28" s="30">
        <f t="shared" si="4"/>
        <v>25.016798195228731</v>
      </c>
      <c r="I28" s="26">
        <f>SUM(H28:$H$109)</f>
        <v>14310.574967581724</v>
      </c>
      <c r="J28" s="26">
        <f>SUM(I28:$I$109)</f>
        <v>748308.4265814845</v>
      </c>
      <c r="K28" s="26">
        <f t="shared" si="5"/>
        <v>55074.507167327523</v>
      </c>
      <c r="L28" s="26">
        <f>SUM(K28:$K$109)</f>
        <v>1679474.0066295287</v>
      </c>
      <c r="M28" s="26">
        <f>SUM(L28:$L$109)</f>
        <v>38364021.897979505</v>
      </c>
      <c r="O28" s="17">
        <f t="shared" si="6"/>
        <v>1.2343691329447182E-2</v>
      </c>
      <c r="P28" s="17">
        <f t="shared" si="7"/>
        <v>1.2282279929798192E-2</v>
      </c>
    </row>
    <row r="29" spans="1:16" x14ac:dyDescent="0.25">
      <c r="A29" s="15">
        <v>25</v>
      </c>
      <c r="B29" s="24">
        <f t="shared" si="0"/>
        <v>0.99951705481296038</v>
      </c>
      <c r="C29" s="16">
        <f t="shared" si="1"/>
        <v>4.8294518703966141E-4</v>
      </c>
      <c r="D29" s="27">
        <f>Males!D29</f>
        <v>99107.516052230203</v>
      </c>
      <c r="E29" s="27">
        <f>Females!D29</f>
        <v>99449.985596508093</v>
      </c>
      <c r="F29" s="26">
        <f t="shared" si="2"/>
        <v>99278.750824369141</v>
      </c>
      <c r="G29" s="26">
        <f t="shared" si="3"/>
        <v>47.946194885938894</v>
      </c>
      <c r="H29" s="30">
        <f t="shared" si="4"/>
        <v>25.310685625762954</v>
      </c>
      <c r="I29" s="26">
        <f>SUM(H29:$H$109)</f>
        <v>14285.558169386495</v>
      </c>
      <c r="J29" s="26">
        <f>SUM(I29:$I$109)</f>
        <v>733997.85161390272</v>
      </c>
      <c r="K29" s="26">
        <f t="shared" si="5"/>
        <v>53712.73048643017</v>
      </c>
      <c r="L29" s="26">
        <f>SUM(K29:$K$109)</f>
        <v>1624399.499462201</v>
      </c>
      <c r="M29" s="26">
        <f>SUM(L29:$L$109)</f>
        <v>36684547.891349979</v>
      </c>
      <c r="O29" s="17">
        <f t="shared" si="6"/>
        <v>1.317177882225928E-2</v>
      </c>
      <c r="P29" s="17">
        <f t="shared" si="7"/>
        <v>1.3106247584337594E-2</v>
      </c>
    </row>
    <row r="30" spans="1:16" x14ac:dyDescent="0.25">
      <c r="A30" s="15">
        <v>26</v>
      </c>
      <c r="B30" s="24">
        <f t="shared" si="0"/>
        <v>0.99949629421109665</v>
      </c>
      <c r="C30" s="16">
        <f t="shared" si="1"/>
        <v>5.0370578890334967E-4</v>
      </c>
      <c r="D30" s="27">
        <f>Males!D30</f>
        <v>99036.613160333101</v>
      </c>
      <c r="E30" s="27">
        <f>Females!D30</f>
        <v>99424.996098633303</v>
      </c>
      <c r="F30" s="26">
        <f t="shared" si="2"/>
        <v>99230.804629483202</v>
      </c>
      <c r="G30" s="26">
        <f t="shared" si="3"/>
        <v>49.983130729408003</v>
      </c>
      <c r="H30" s="30">
        <f t="shared" si="4"/>
        <v>25.745542964359029</v>
      </c>
      <c r="I30" s="26">
        <f>SUM(H30:$H$109)</f>
        <v>14260.24748376073</v>
      </c>
      <c r="J30" s="26">
        <f>SUM(I30:$I$109)</f>
        <v>719712.29344451625</v>
      </c>
      <c r="K30" s="26">
        <f t="shared" si="5"/>
        <v>52383.7127501629</v>
      </c>
      <c r="L30" s="26">
        <f>SUM(K30:$K$109)</f>
        <v>1570686.768975771</v>
      </c>
      <c r="M30" s="26">
        <f>SUM(L30:$L$109)</f>
        <v>35060148.391887784</v>
      </c>
      <c r="O30" s="17">
        <f t="shared" si="6"/>
        <v>1.4077295618190358E-2</v>
      </c>
      <c r="P30" s="17">
        <f t="shared" si="7"/>
        <v>1.4007259321582448E-2</v>
      </c>
    </row>
    <row r="31" spans="1:16" x14ac:dyDescent="0.25">
      <c r="A31" s="15">
        <v>27</v>
      </c>
      <c r="B31" s="24">
        <f t="shared" si="0"/>
        <v>0.99947183862960354</v>
      </c>
      <c r="C31" s="16">
        <f t="shared" si="1"/>
        <v>5.2816137039650879E-4</v>
      </c>
      <c r="D31" s="27">
        <f>Males!D31</f>
        <v>98962.643866512997</v>
      </c>
      <c r="E31" s="27">
        <f>Females!D31</f>
        <v>99398.999130994605</v>
      </c>
      <c r="F31" s="26">
        <f t="shared" si="2"/>
        <v>99180.821498753794</v>
      </c>
      <c r="G31" s="26">
        <f t="shared" si="3"/>
        <v>52.383478599833325</v>
      </c>
      <c r="H31" s="30">
        <f t="shared" si="4"/>
        <v>26.327024187085524</v>
      </c>
      <c r="I31" s="26">
        <f>SUM(H31:$H$109)</f>
        <v>14234.501940796374</v>
      </c>
      <c r="J31" s="26">
        <f>SUM(I31:$I$109)</f>
        <v>705452.04596075544</v>
      </c>
      <c r="K31" s="26">
        <f t="shared" si="5"/>
        <v>51086.517868602357</v>
      </c>
      <c r="L31" s="26">
        <f>SUM(K31:$K$109)</f>
        <v>1518303.0562256081</v>
      </c>
      <c r="M31" s="26">
        <f>SUM(L31:$L$109)</f>
        <v>33489461.62291199</v>
      </c>
      <c r="O31" s="17">
        <f t="shared" si="6"/>
        <v>1.5070354888639868E-2</v>
      </c>
      <c r="P31" s="17">
        <f t="shared" si="7"/>
        <v>1.4995377998646637E-2</v>
      </c>
    </row>
    <row r="32" spans="1:16" x14ac:dyDescent="0.25">
      <c r="A32" s="15">
        <v>28</v>
      </c>
      <c r="B32" s="24">
        <f t="shared" si="0"/>
        <v>0.99944486017282619</v>
      </c>
      <c r="C32" s="16">
        <f t="shared" si="1"/>
        <v>5.5513982717375816E-4</v>
      </c>
      <c r="D32" s="27">
        <f>Males!D32</f>
        <v>98885.140006317102</v>
      </c>
      <c r="E32" s="27">
        <f>Females!D32</f>
        <v>99371.736033990805</v>
      </c>
      <c r="F32" s="26">
        <f t="shared" si="2"/>
        <v>99128.438020153961</v>
      </c>
      <c r="G32" s="26">
        <f t="shared" si="3"/>
        <v>55.030143950512866</v>
      </c>
      <c r="H32" s="30">
        <f t="shared" si="4"/>
        <v>26.985901035239149</v>
      </c>
      <c r="I32" s="26">
        <f>SUM(H32:$H$109)</f>
        <v>14208.174916609285</v>
      </c>
      <c r="J32" s="26">
        <f>SUM(I32:$I$109)</f>
        <v>691217.54401995905</v>
      </c>
      <c r="K32" s="26">
        <f t="shared" si="5"/>
        <v>49820.226818478324</v>
      </c>
      <c r="L32" s="26">
        <f>SUM(K32:$K$109)</f>
        <v>1467216.5383570059</v>
      </c>
      <c r="M32" s="26">
        <f>SUM(L32:$L$109)</f>
        <v>31971158.566686384</v>
      </c>
      <c r="O32" s="17">
        <f t="shared" si="6"/>
        <v>1.6164008836120965E-2</v>
      </c>
      <c r="P32" s="17">
        <f t="shared" si="7"/>
        <v>1.6083590881712403E-2</v>
      </c>
    </row>
    <row r="33" spans="1:16" x14ac:dyDescent="0.25">
      <c r="A33" s="15">
        <v>29</v>
      </c>
      <c r="B33" s="24">
        <f t="shared" si="0"/>
        <v>0.99941671334362148</v>
      </c>
      <c r="C33" s="16">
        <f t="shared" si="1"/>
        <v>5.8328665637854204E-4</v>
      </c>
      <c r="D33" s="27">
        <f>Males!D33</f>
        <v>98803.878342651704</v>
      </c>
      <c r="E33" s="27">
        <f>Females!D33</f>
        <v>99342.937409755206</v>
      </c>
      <c r="F33" s="26">
        <f t="shared" si="2"/>
        <v>99073.407876203448</v>
      </c>
      <c r="G33" s="26">
        <f t="shared" si="3"/>
        <v>57.788196816138225</v>
      </c>
      <c r="H33" s="30">
        <f t="shared" si="4"/>
        <v>27.650580589968399</v>
      </c>
      <c r="I33" s="26">
        <f>SUM(H33:$H$109)</f>
        <v>14181.189015574048</v>
      </c>
      <c r="J33" s="26">
        <f>SUM(I33:$I$109)</f>
        <v>677009.36910334963</v>
      </c>
      <c r="K33" s="26">
        <f t="shared" si="5"/>
        <v>48584.012111169337</v>
      </c>
      <c r="L33" s="26">
        <f>SUM(K33:$K$109)</f>
        <v>1417396.3115385277</v>
      </c>
      <c r="M33" s="26">
        <f>SUM(L33:$L$109)</f>
        <v>30503942.02832938</v>
      </c>
      <c r="O33" s="17">
        <f t="shared" si="6"/>
        <v>1.7374979064931455E-2</v>
      </c>
      <c r="P33" s="17">
        <f t="shared" si="7"/>
        <v>1.7288536383016376E-2</v>
      </c>
    </row>
    <row r="34" spans="1:16" x14ac:dyDescent="0.25">
      <c r="A34" s="15">
        <v>30</v>
      </c>
      <c r="B34" s="24">
        <f t="shared" si="0"/>
        <v>0.99938744663439971</v>
      </c>
      <c r="C34" s="16">
        <f t="shared" si="1"/>
        <v>6.1255336560026106E-4</v>
      </c>
      <c r="D34" s="27">
        <f>Males!D34</f>
        <v>98718.916573894501</v>
      </c>
      <c r="E34" s="27">
        <f>Females!D34</f>
        <v>99312.322784880103</v>
      </c>
      <c r="F34" s="26">
        <f t="shared" si="2"/>
        <v>99015.61967938731</v>
      </c>
      <c r="G34" s="26">
        <f t="shared" si="3"/>
        <v>60.652351081604138</v>
      </c>
      <c r="H34" s="30">
        <f t="shared" si="4"/>
        <v>28.316631477149492</v>
      </c>
      <c r="I34" s="26">
        <f>SUM(H34:$H$109)</f>
        <v>14153.538434984079</v>
      </c>
      <c r="J34" s="26">
        <f>SUM(I34:$I$109)</f>
        <v>662828.18008777569</v>
      </c>
      <c r="K34" s="26">
        <f t="shared" si="5"/>
        <v>47377.137935648076</v>
      </c>
      <c r="L34" s="26">
        <f>SUM(K34:$K$109)</f>
        <v>1368812.2994273584</v>
      </c>
      <c r="M34" s="26">
        <f>SUM(L34:$L$109)</f>
        <v>29086545.716790851</v>
      </c>
      <c r="O34" s="17">
        <f t="shared" si="6"/>
        <v>1.8724187609533656E-2</v>
      </c>
      <c r="P34" s="17">
        <f t="shared" si="7"/>
        <v>1.8631032447297174E-2</v>
      </c>
    </row>
    <row r="35" spans="1:16" x14ac:dyDescent="0.25">
      <c r="A35" s="15">
        <v>31</v>
      </c>
      <c r="B35" s="24">
        <f t="shared" si="0"/>
        <v>0.99935607169232543</v>
      </c>
      <c r="C35" s="16">
        <f t="shared" si="1"/>
        <v>6.4392830767452203E-4</v>
      </c>
      <c r="D35" s="27">
        <f>Males!D35</f>
        <v>98630.328328703705</v>
      </c>
      <c r="E35" s="27">
        <f>Females!D35</f>
        <v>99279.606327907706</v>
      </c>
      <c r="F35" s="26">
        <f t="shared" si="2"/>
        <v>98954.967328305705</v>
      </c>
      <c r="G35" s="26">
        <f t="shared" si="3"/>
        <v>63.719904647703515</v>
      </c>
      <c r="H35" s="30">
        <f t="shared" si="4"/>
        <v>29.026715940631082</v>
      </c>
      <c r="I35" s="26">
        <f>SUM(H35:$H$109)</f>
        <v>14125.221803506931</v>
      </c>
      <c r="J35" s="26">
        <f>SUM(I35:$I$109)</f>
        <v>648674.64165279164</v>
      </c>
      <c r="K35" s="26">
        <f t="shared" si="5"/>
        <v>46198.890771752282</v>
      </c>
      <c r="L35" s="26">
        <f>SUM(K35:$K$109)</f>
        <v>1321435.1614917105</v>
      </c>
      <c r="M35" s="26">
        <f>SUM(L35:$L$109)</f>
        <v>27717733.417363491</v>
      </c>
      <c r="O35" s="17">
        <f t="shared" si="6"/>
        <v>2.0234668302692937E-2</v>
      </c>
      <c r="P35" s="17">
        <f t="shared" si="7"/>
        <v>2.0133998311137255E-2</v>
      </c>
    </row>
    <row r="36" spans="1:16" x14ac:dyDescent="0.25">
      <c r="A36" s="15">
        <v>32</v>
      </c>
      <c r="B36" s="24">
        <f t="shared" si="0"/>
        <v>0.9993214344376421</v>
      </c>
      <c r="C36" s="16">
        <f t="shared" si="1"/>
        <v>6.7856556235787577E-4</v>
      </c>
      <c r="D36" s="27">
        <f>Males!D36</f>
        <v>98537.991263993899</v>
      </c>
      <c r="E36" s="27">
        <f>Females!D36</f>
        <v>99244.503583322105</v>
      </c>
      <c r="F36" s="26">
        <f t="shared" si="2"/>
        <v>98891.247423658002</v>
      </c>
      <c r="G36" s="26">
        <f t="shared" si="3"/>
        <v>67.104194920306327</v>
      </c>
      <c r="H36" s="30">
        <f t="shared" si="4"/>
        <v>29.826431257772644</v>
      </c>
      <c r="I36" s="26">
        <f>SUM(H36:$H$109)</f>
        <v>14096.195087566299</v>
      </c>
      <c r="J36" s="26">
        <f>SUM(I36:$I$109)</f>
        <v>634549.41984928469</v>
      </c>
      <c r="K36" s="26">
        <f t="shared" si="5"/>
        <v>45048.531755526397</v>
      </c>
      <c r="L36" s="26">
        <f>SUM(K36:$K$109)</f>
        <v>1275236.2707199582</v>
      </c>
      <c r="M36" s="26">
        <f>SUM(L36:$L$109)</f>
        <v>26396298.25587178</v>
      </c>
      <c r="O36" s="17">
        <f t="shared" si="6"/>
        <v>2.1929789835927721E-2</v>
      </c>
      <c r="P36" s="17">
        <f t="shared" si="7"/>
        <v>2.1820686403908184E-2</v>
      </c>
    </row>
    <row r="37" spans="1:16" x14ac:dyDescent="0.25">
      <c r="A37" s="15">
        <v>33</v>
      </c>
      <c r="B37" s="24">
        <f t="shared" si="0"/>
        <v>0.99928226416550481</v>
      </c>
      <c r="C37" s="16">
        <f t="shared" si="1"/>
        <v>7.1773583449515608E-4</v>
      </c>
      <c r="D37" s="27">
        <f>Males!D37</f>
        <v>98441.547339810801</v>
      </c>
      <c r="E37" s="27">
        <f>Females!D37</f>
        <v>99206.739117664605</v>
      </c>
      <c r="F37" s="26">
        <f t="shared" si="2"/>
        <v>98824.143228737696</v>
      </c>
      <c r="G37" s="26">
        <f t="shared" si="3"/>
        <v>70.929628908546874</v>
      </c>
      <c r="H37" s="30">
        <f t="shared" si="4"/>
        <v>30.761545234417788</v>
      </c>
      <c r="I37" s="26">
        <f>SUM(H37:$H$109)</f>
        <v>14066.368656308525</v>
      </c>
      <c r="J37" s="26">
        <f>SUM(I37:$I$109)</f>
        <v>620453.22476171842</v>
      </c>
      <c r="K37" s="26">
        <f t="shared" si="5"/>
        <v>43925.294359328669</v>
      </c>
      <c r="L37" s="26">
        <f>SUM(K37:$K$109)</f>
        <v>1230187.7389644319</v>
      </c>
      <c r="M37" s="26">
        <f>SUM(L37:$L$109)</f>
        <v>25121061.985151824</v>
      </c>
      <c r="O37" s="17">
        <f t="shared" si="6"/>
        <v>2.383266227486032E-2</v>
      </c>
      <c r="P37" s="17">
        <f t="shared" si="7"/>
        <v>2.3714091815781414E-2</v>
      </c>
    </row>
    <row r="38" spans="1:16" x14ac:dyDescent="0.25">
      <c r="A38" s="15">
        <v>34</v>
      </c>
      <c r="B38" s="24">
        <f t="shared" si="0"/>
        <v>0.99923710955739087</v>
      </c>
      <c r="C38" s="16">
        <f t="shared" si="1"/>
        <v>7.6289044260911029E-4</v>
      </c>
      <c r="D38" s="27">
        <f>Males!D38</f>
        <v>98340.355234358402</v>
      </c>
      <c r="E38" s="27">
        <f>Females!D38</f>
        <v>99166.071965299896</v>
      </c>
      <c r="F38" s="26">
        <f t="shared" si="2"/>
        <v>98753.213599829149</v>
      </c>
      <c r="G38" s="26">
        <f t="shared" si="3"/>
        <v>75.337882832245668</v>
      </c>
      <c r="H38" s="30">
        <f t="shared" si="4"/>
        <v>31.880322654951179</v>
      </c>
      <c r="I38" s="26">
        <f>SUM(H38:$H$109)</f>
        <v>14035.60711107411</v>
      </c>
      <c r="J38" s="26">
        <f>SUM(I38:$I$109)</f>
        <v>606386.85610540991</v>
      </c>
      <c r="K38" s="26">
        <f t="shared" si="5"/>
        <v>42828.384892751325</v>
      </c>
      <c r="L38" s="26">
        <f>SUM(K38:$K$109)</f>
        <v>1186262.4446051035</v>
      </c>
      <c r="M38" s="26">
        <f>SUM(L38:$L$109)</f>
        <v>23890874.246187393</v>
      </c>
      <c r="O38" s="17">
        <f t="shared" si="6"/>
        <v>2.5965812430873366E-2</v>
      </c>
      <c r="P38" s="17">
        <f t="shared" si="7"/>
        <v>2.5836629284451112E-2</v>
      </c>
    </row>
    <row r="39" spans="1:16" x14ac:dyDescent="0.25">
      <c r="A39" s="15">
        <v>35</v>
      </c>
      <c r="B39" s="24">
        <f t="shared" si="0"/>
        <v>0.99918439917359969</v>
      </c>
      <c r="C39" s="16">
        <f t="shared" si="1"/>
        <v>8.1560082640025561E-4</v>
      </c>
      <c r="D39" s="27">
        <f>Males!D39</f>
        <v>98233.431535752796</v>
      </c>
      <c r="E39" s="27">
        <f>Females!D39</f>
        <v>99122.319898240996</v>
      </c>
      <c r="F39" s="26">
        <f t="shared" si="2"/>
        <v>98677.875716996903</v>
      </c>
      <c r="G39" s="26">
        <f t="shared" si="3"/>
        <v>80.481756982204388</v>
      </c>
      <c r="H39" s="30">
        <f t="shared" si="4"/>
        <v>33.230401046592178</v>
      </c>
      <c r="I39" s="26">
        <f>SUM(H39:$H$109)</f>
        <v>14003.726788419161</v>
      </c>
      <c r="J39" s="26">
        <f>SUM(I39:$I$109)</f>
        <v>592351.24899433565</v>
      </c>
      <c r="K39" s="26">
        <f t="shared" si="5"/>
        <v>41756.980664932511</v>
      </c>
      <c r="L39" s="26">
        <f>SUM(K39:$K$109)</f>
        <v>1143434.059712352</v>
      </c>
      <c r="M39" s="26">
        <f>SUM(L39:$L$109)</f>
        <v>22704611.801582284</v>
      </c>
      <c r="O39" s="17">
        <f t="shared" si="6"/>
        <v>2.8350383814035388E-2</v>
      </c>
      <c r="P39" s="17">
        <f t="shared" si="7"/>
        <v>2.8209337128393422E-2</v>
      </c>
    </row>
    <row r="40" spans="1:16" x14ac:dyDescent="0.25">
      <c r="A40" s="15">
        <v>36</v>
      </c>
      <c r="B40" s="24">
        <f t="shared" si="0"/>
        <v>0.99912296489798036</v>
      </c>
      <c r="C40" s="16">
        <f t="shared" si="1"/>
        <v>8.7703510201967707E-4</v>
      </c>
      <c r="D40" s="27">
        <f>Males!D40</f>
        <v>98119.435160016496</v>
      </c>
      <c r="E40" s="27">
        <f>Females!D40</f>
        <v>99075.352760012902</v>
      </c>
      <c r="F40" s="26">
        <f t="shared" si="2"/>
        <v>98597.393960014699</v>
      </c>
      <c r="G40" s="26">
        <f t="shared" si="3"/>
        <v>86.473375470595784</v>
      </c>
      <c r="H40" s="30">
        <f t="shared" si="4"/>
        <v>34.83769260640063</v>
      </c>
      <c r="I40" s="26">
        <f>SUM(H40:$H$109)</f>
        <v>13970.496387372568</v>
      </c>
      <c r="J40" s="26">
        <f>SUM(I40:$I$109)</f>
        <v>578347.52220591647</v>
      </c>
      <c r="K40" s="26">
        <f t="shared" si="5"/>
        <v>40710.231315707941</v>
      </c>
      <c r="L40" s="26">
        <f>SUM(K40:$K$109)</f>
        <v>1101677.0790474196</v>
      </c>
      <c r="M40" s="26">
        <f>SUM(L40:$L$109)</f>
        <v>21561177.741869938</v>
      </c>
      <c r="O40" s="17">
        <f t="shared" si="6"/>
        <v>3.1005386051004124E-2</v>
      </c>
      <c r="P40" s="17">
        <f t="shared" si="7"/>
        <v>3.085113039900908E-2</v>
      </c>
    </row>
    <row r="41" spans="1:16" x14ac:dyDescent="0.25">
      <c r="A41" s="15">
        <v>37</v>
      </c>
      <c r="B41" s="24">
        <f t="shared" si="0"/>
        <v>0.99905157609207484</v>
      </c>
      <c r="C41" s="16">
        <f t="shared" si="1"/>
        <v>9.4842390792519347E-4</v>
      </c>
      <c r="D41" s="27">
        <f>Males!D41</f>
        <v>97996.863287050801</v>
      </c>
      <c r="E41" s="27">
        <f>Females!D41</f>
        <v>99024.977882037405</v>
      </c>
      <c r="F41" s="26">
        <f t="shared" si="2"/>
        <v>98510.920584544103</v>
      </c>
      <c r="G41" s="26">
        <f t="shared" si="3"/>
        <v>93.430112274101702</v>
      </c>
      <c r="H41" s="30">
        <f t="shared" si="4"/>
        <v>36.726765217691913</v>
      </c>
      <c r="I41" s="26">
        <f>SUM(H41:$H$109)</f>
        <v>13935.658694766167</v>
      </c>
      <c r="J41" s="26">
        <f>SUM(I41:$I$109)</f>
        <v>564377.02581854397</v>
      </c>
      <c r="K41" s="26">
        <f t="shared" si="5"/>
        <v>39687.281212526104</v>
      </c>
      <c r="L41" s="26">
        <f>SUM(K41:$K$109)</f>
        <v>1060966.8477317118</v>
      </c>
      <c r="M41" s="26">
        <f>SUM(L41:$L$109)</f>
        <v>20459500.662822518</v>
      </c>
      <c r="O41" s="17">
        <f t="shared" si="6"/>
        <v>3.3948248406681356E-2</v>
      </c>
      <c r="P41" s="17">
        <f t="shared" si="7"/>
        <v>3.3779351648439163E-2</v>
      </c>
    </row>
    <row r="42" spans="1:16" x14ac:dyDescent="0.25">
      <c r="A42" s="15">
        <v>38</v>
      </c>
      <c r="B42" s="24">
        <f t="shared" si="0"/>
        <v>0.9989696454167003</v>
      </c>
      <c r="C42" s="16">
        <f t="shared" si="1"/>
        <v>1.0303545832996651E-3</v>
      </c>
      <c r="D42" s="27">
        <f>Males!D42</f>
        <v>97864.095997874596</v>
      </c>
      <c r="E42" s="27">
        <f>Females!D42</f>
        <v>98970.884946665406</v>
      </c>
      <c r="F42" s="26">
        <f t="shared" si="2"/>
        <v>98417.490472270001</v>
      </c>
      <c r="G42" s="26">
        <f t="shared" si="3"/>
        <v>101.40491238495451</v>
      </c>
      <c r="H42" s="30">
        <f t="shared" si="4"/>
        <v>38.894092179753692</v>
      </c>
      <c r="I42" s="26">
        <f>SUM(H42:$H$109)</f>
        <v>13898.931929548475</v>
      </c>
      <c r="J42" s="26">
        <f>SUM(I42:$I$109)</f>
        <v>550441.36712377798</v>
      </c>
      <c r="K42" s="26">
        <f t="shared" si="5"/>
        <v>38687.270922732539</v>
      </c>
      <c r="L42" s="26">
        <f>SUM(K42:$K$109)</f>
        <v>1021279.5665191854</v>
      </c>
      <c r="M42" s="26">
        <f>SUM(L42:$L$109)</f>
        <v>19398533.815090802</v>
      </c>
      <c r="O42" s="17">
        <f t="shared" si="6"/>
        <v>3.7194210011663932E-2</v>
      </c>
      <c r="P42" s="17">
        <f t="shared" si="7"/>
        <v>3.7009164190710382E-2</v>
      </c>
    </row>
    <row r="43" spans="1:16" x14ac:dyDescent="0.25">
      <c r="A43" s="15">
        <v>39</v>
      </c>
      <c r="B43" s="24">
        <f t="shared" si="0"/>
        <v>0.99887922659176387</v>
      </c>
      <c r="C43" s="16">
        <f t="shared" si="1"/>
        <v>1.120773408236147E-3</v>
      </c>
      <c r="D43" s="27">
        <f>Males!D43</f>
        <v>97719.5288773949</v>
      </c>
      <c r="E43" s="27">
        <f>Females!D43</f>
        <v>98912.642242375194</v>
      </c>
      <c r="F43" s="26">
        <f t="shared" si="2"/>
        <v>98316.085559885047</v>
      </c>
      <c r="G43" s="26">
        <f t="shared" si="3"/>
        <v>110.190054297389</v>
      </c>
      <c r="H43" s="30">
        <f t="shared" si="4"/>
        <v>41.23783713798808</v>
      </c>
      <c r="I43" s="26">
        <f>SUM(H43:$H$109)</f>
        <v>13860.03783736872</v>
      </c>
      <c r="J43" s="26">
        <f>SUM(I43:$I$109)</f>
        <v>536542.43519422936</v>
      </c>
      <c r="K43" s="26">
        <f t="shared" si="5"/>
        <v>37709.365400389375</v>
      </c>
      <c r="L43" s="26">
        <f>SUM(K43:$K$109)</f>
        <v>982592.29559645278</v>
      </c>
      <c r="M43" s="26">
        <f>SUM(L43:$L$109)</f>
        <v>18377254.248571612</v>
      </c>
      <c r="O43" s="17">
        <f t="shared" si="6"/>
        <v>4.0757808234327599E-2</v>
      </c>
      <c r="P43" s="17">
        <f t="shared" si="7"/>
        <v>4.0555033068982692E-2</v>
      </c>
    </row>
    <row r="44" spans="1:16" x14ac:dyDescent="0.25">
      <c r="A44" s="15">
        <v>40</v>
      </c>
      <c r="B44" s="24">
        <f t="shared" si="0"/>
        <v>0.99878387799932877</v>
      </c>
      <c r="C44" s="16">
        <f t="shared" si="1"/>
        <v>1.2161220006711899E-3</v>
      </c>
      <c r="D44" s="27">
        <f>Males!D44</f>
        <v>97562.043937294802</v>
      </c>
      <c r="E44" s="27">
        <f>Females!D44</f>
        <v>98849.747073880499</v>
      </c>
      <c r="F44" s="26">
        <f t="shared" si="2"/>
        <v>98205.895505587658</v>
      </c>
      <c r="G44" s="26">
        <f t="shared" si="3"/>
        <v>119.43035011996108</v>
      </c>
      <c r="H44" s="30">
        <f t="shared" si="4"/>
        <v>43.611098351831075</v>
      </c>
      <c r="I44" s="26">
        <f>SUM(H44:$H$109)</f>
        <v>13818.800000230734</v>
      </c>
      <c r="J44" s="26">
        <f>SUM(I44:$I$109)</f>
        <v>522682.39735686046</v>
      </c>
      <c r="K44" s="26">
        <f t="shared" si="5"/>
        <v>36752.851704018634</v>
      </c>
      <c r="L44" s="26">
        <f>SUM(K44:$K$109)</f>
        <v>944882.93019606336</v>
      </c>
      <c r="M44" s="26">
        <f>SUM(L44:$L$109)</f>
        <v>17394661.95297515</v>
      </c>
      <c r="O44" s="17">
        <f t="shared" si="6"/>
        <v>4.4658948739508882E-2</v>
      </c>
      <c r="P44" s="17">
        <f t="shared" si="7"/>
        <v>4.4436764914934215E-2</v>
      </c>
    </row>
    <row r="45" spans="1:16" x14ac:dyDescent="0.25">
      <c r="A45" s="15">
        <v>41</v>
      </c>
      <c r="B45" s="24">
        <f t="shared" si="0"/>
        <v>0.99868634430520031</v>
      </c>
      <c r="C45" s="16">
        <f t="shared" si="1"/>
        <v>1.3136556947997333E-3</v>
      </c>
      <c r="D45" s="27">
        <f>Males!D45</f>
        <v>97391.303348535497</v>
      </c>
      <c r="E45" s="27">
        <f>Females!D45</f>
        <v>98781.626962399896</v>
      </c>
      <c r="F45" s="26">
        <f t="shared" si="2"/>
        <v>98086.465155467697</v>
      </c>
      <c r="G45" s="26">
        <f t="shared" si="3"/>
        <v>128.85184353425575</v>
      </c>
      <c r="H45" s="30">
        <f t="shared" si="4"/>
        <v>45.909418583540017</v>
      </c>
      <c r="I45" s="26">
        <f>SUM(H45:$H$109)</f>
        <v>13775.188901878901</v>
      </c>
      <c r="J45" s="26">
        <f>SUM(I45:$I$109)</f>
        <v>508863.59735662967</v>
      </c>
      <c r="K45" s="26">
        <f t="shared" si="5"/>
        <v>35817.181098287714</v>
      </c>
      <c r="L45" s="26">
        <f>SUM(K45:$K$109)</f>
        <v>908130.0784920447</v>
      </c>
      <c r="M45" s="26">
        <f>SUM(L45:$L$109)</f>
        <v>16449779.022779105</v>
      </c>
      <c r="O45" s="17">
        <f t="shared" si="6"/>
        <v>4.8926018970228691E-2</v>
      </c>
      <c r="P45" s="17">
        <f t="shared" si="7"/>
        <v>4.8682605940526064E-2</v>
      </c>
    </row>
    <row r="46" spans="1:16" x14ac:dyDescent="0.25">
      <c r="A46" s="15">
        <v>42</v>
      </c>
      <c r="B46" s="24">
        <f t="shared" si="0"/>
        <v>0.99858609327597081</v>
      </c>
      <c r="C46" s="16">
        <f t="shared" si="1"/>
        <v>1.413906724029197E-3</v>
      </c>
      <c r="D46" s="27">
        <f>Males!D46</f>
        <v>97207.603961447894</v>
      </c>
      <c r="E46" s="27">
        <f>Females!D46</f>
        <v>98707.622662419002</v>
      </c>
      <c r="F46" s="26">
        <f t="shared" si="2"/>
        <v>97957.613311933441</v>
      </c>
      <c r="G46" s="26">
        <f t="shared" si="3"/>
        <v>138.50292813159467</v>
      </c>
      <c r="H46" s="30">
        <f t="shared" si="4"/>
        <v>48.150294558160667</v>
      </c>
      <c r="I46" s="26">
        <f>SUM(H46:$H$109)</f>
        <v>13729.279483295362</v>
      </c>
      <c r="J46" s="26">
        <f>SUM(I46:$I$109)</f>
        <v>495088.40845475078</v>
      </c>
      <c r="K46" s="26">
        <f t="shared" si="5"/>
        <v>34901.922623920495</v>
      </c>
      <c r="L46" s="26">
        <f>SUM(K46:$K$109)</f>
        <v>872312.8973937569</v>
      </c>
      <c r="M46" s="26">
        <f>SUM(L46:$L$109)</f>
        <v>15541648.94428706</v>
      </c>
      <c r="O46" s="17">
        <f t="shared" si="6"/>
        <v>5.3596471538910465E-2</v>
      </c>
      <c r="P46" s="17">
        <f t="shared" si="7"/>
        <v>5.3329822426776585E-2</v>
      </c>
    </row>
    <row r="47" spans="1:16" x14ac:dyDescent="0.25">
      <c r="A47" s="15">
        <v>43</v>
      </c>
      <c r="B47" s="24">
        <f t="shared" si="0"/>
        <v>0.99848176420812196</v>
      </c>
      <c r="C47" s="16">
        <f t="shared" si="1"/>
        <v>1.5182357918780199E-3</v>
      </c>
      <c r="D47" s="27">
        <f>Males!D47</f>
        <v>97011.258665380199</v>
      </c>
      <c r="E47" s="27">
        <f>Females!D47</f>
        <v>98626.962102223493</v>
      </c>
      <c r="F47" s="26">
        <f t="shared" si="2"/>
        <v>97819.110383801846</v>
      </c>
      <c r="G47" s="26">
        <f t="shared" si="3"/>
        <v>148.51247451435484</v>
      </c>
      <c r="H47" s="30">
        <f t="shared" si="4"/>
        <v>50.376937750394234</v>
      </c>
      <c r="I47" s="26">
        <f>SUM(H47:$H$109)</f>
        <v>13681.129188737199</v>
      </c>
      <c r="J47" s="26">
        <f>SUM(I47:$I$109)</f>
        <v>481359.12897145544</v>
      </c>
      <c r="K47" s="26">
        <f t="shared" si="5"/>
        <v>34006.63828509242</v>
      </c>
      <c r="L47" s="26">
        <f>SUM(K47:$K$109)</f>
        <v>837410.97476983629</v>
      </c>
      <c r="M47" s="26">
        <f>SUM(L47:$L$109)</f>
        <v>14669336.0468933</v>
      </c>
      <c r="O47" s="17">
        <f t="shared" si="6"/>
        <v>5.8715061330493111E-2</v>
      </c>
      <c r="P47" s="17">
        <f t="shared" si="7"/>
        <v>5.842294659750559E-2</v>
      </c>
    </row>
    <row r="48" spans="1:16" x14ac:dyDescent="0.25">
      <c r="A48" s="15">
        <v>44</v>
      </c>
      <c r="B48" s="24">
        <f t="shared" si="0"/>
        <v>0.99837019335629562</v>
      </c>
      <c r="C48" s="16">
        <f t="shared" si="1"/>
        <v>1.6298066437043931E-3</v>
      </c>
      <c r="D48" s="27">
        <f>Males!D48</f>
        <v>96802.457260604599</v>
      </c>
      <c r="E48" s="27">
        <f>Females!D48</f>
        <v>98538.738557970399</v>
      </c>
      <c r="F48" s="26">
        <f t="shared" si="2"/>
        <v>97670.597909287491</v>
      </c>
      <c r="G48" s="26">
        <f t="shared" si="3"/>
        <v>159.18418936713715</v>
      </c>
      <c r="H48" s="30">
        <f t="shared" si="4"/>
        <v>52.686287507194308</v>
      </c>
      <c r="I48" s="26">
        <f>SUM(H48:$H$109)</f>
        <v>13630.752250986807</v>
      </c>
      <c r="J48" s="26">
        <f>SUM(I48:$I$109)</f>
        <v>467677.99978271825</v>
      </c>
      <c r="K48" s="26">
        <f t="shared" si="5"/>
        <v>33130.857505470849</v>
      </c>
      <c r="L48" s="26">
        <f>SUM(K48:$K$109)</f>
        <v>803404.33648474398</v>
      </c>
      <c r="M48" s="26">
        <f>SUM(L48:$L$109)</f>
        <v>13831925.072123466</v>
      </c>
      <c r="O48" s="17">
        <f t="shared" si="6"/>
        <v>6.4334425025287023E-2</v>
      </c>
      <c r="P48" s="17">
        <f t="shared" si="7"/>
        <v>6.4014353258992074E-2</v>
      </c>
    </row>
    <row r="49" spans="1:16" x14ac:dyDescent="0.25">
      <c r="A49" s="15">
        <v>45</v>
      </c>
      <c r="B49" s="24">
        <f t="shared" si="0"/>
        <v>0.99824584607098399</v>
      </c>
      <c r="C49" s="16">
        <f t="shared" si="1"/>
        <v>1.754153929016049E-3</v>
      </c>
      <c r="D49" s="27">
        <f>Males!D49</f>
        <v>96580.892095910996</v>
      </c>
      <c r="E49" s="27">
        <f>Females!D49</f>
        <v>98441.935343929697</v>
      </c>
      <c r="F49" s="26">
        <f t="shared" si="2"/>
        <v>97511.413719920354</v>
      </c>
      <c r="G49" s="26">
        <f t="shared" si="3"/>
        <v>171.05002950070775</v>
      </c>
      <c r="H49" s="30">
        <f t="shared" si="4"/>
        <v>55.239489681294266</v>
      </c>
      <c r="I49" s="26">
        <f>SUM(H49:$H$109)</f>
        <v>13578.065963479614</v>
      </c>
      <c r="J49" s="26">
        <f>SUM(I49:$I$109)</f>
        <v>454047.24753173144</v>
      </c>
      <c r="K49" s="26">
        <f t="shared" si="5"/>
        <v>32274.024191131834</v>
      </c>
      <c r="L49" s="26">
        <f>SUM(K49:$K$109)</f>
        <v>770273.47897927312</v>
      </c>
      <c r="M49" s="26">
        <f>SUM(L49:$L$109)</f>
        <v>13028520.735638725</v>
      </c>
      <c r="O49" s="17">
        <f t="shared" si="6"/>
        <v>7.0508915302147937E-2</v>
      </c>
      <c r="P49" s="17">
        <f t="shared" si="7"/>
        <v>7.015812467875418E-2</v>
      </c>
    </row>
    <row r="50" spans="1:16" x14ac:dyDescent="0.25">
      <c r="A50" s="15">
        <v>46</v>
      </c>
      <c r="B50" s="24">
        <f t="shared" si="0"/>
        <v>0.99810199351806694</v>
      </c>
      <c r="C50" s="16">
        <f t="shared" si="1"/>
        <v>1.8980064819330935E-3</v>
      </c>
      <c r="D50" s="27">
        <f>Males!D50</f>
        <v>96345.249494599906</v>
      </c>
      <c r="E50" s="27">
        <f>Females!D50</f>
        <v>98335.477886239401</v>
      </c>
      <c r="F50" s="26">
        <f t="shared" si="2"/>
        <v>97340.363690419646</v>
      </c>
      <c r="G50" s="26">
        <f t="shared" si="3"/>
        <v>184.75264123814122</v>
      </c>
      <c r="H50" s="30">
        <f t="shared" si="4"/>
        <v>58.216487306624636</v>
      </c>
      <c r="I50" s="26">
        <f>SUM(H50:$H$109)</f>
        <v>13522.826473798319</v>
      </c>
      <c r="J50" s="26">
        <f>SUM(I50:$I$109)</f>
        <v>440469.18156825181</v>
      </c>
      <c r="K50" s="26">
        <f t="shared" si="5"/>
        <v>31435.434599724045</v>
      </c>
      <c r="L50" s="26">
        <f>SUM(K50:$K$109)</f>
        <v>737999.4547881413</v>
      </c>
      <c r="M50" s="26">
        <f>SUM(L50:$L$109)</f>
        <v>12258247.25665945</v>
      </c>
      <c r="O50" s="17">
        <f t="shared" si="6"/>
        <v>7.7286326074976416E-2</v>
      </c>
      <c r="P50" s="17">
        <f t="shared" si="7"/>
        <v>7.6901816990026295E-2</v>
      </c>
    </row>
    <row r="51" spans="1:16" x14ac:dyDescent="0.25">
      <c r="A51" s="15">
        <v>47</v>
      </c>
      <c r="B51" s="24">
        <f t="shared" si="0"/>
        <v>0.99793346962325846</v>
      </c>
      <c r="C51" s="16">
        <f t="shared" si="1"/>
        <v>2.0665303767414839E-3</v>
      </c>
      <c r="D51" s="27">
        <f>Males!D51</f>
        <v>96092.976171629503</v>
      </c>
      <c r="E51" s="27">
        <f>Females!D51</f>
        <v>98218.245926733507</v>
      </c>
      <c r="F51" s="26">
        <f t="shared" si="2"/>
        <v>97155.611049181505</v>
      </c>
      <c r="G51" s="26">
        <f t="shared" si="3"/>
        <v>200.77502150401415</v>
      </c>
      <c r="H51" s="30">
        <f t="shared" si="4"/>
        <v>61.729656393843726</v>
      </c>
      <c r="I51" s="26">
        <f>SUM(H51:$H$109)</f>
        <v>13464.609986491694</v>
      </c>
      <c r="J51" s="26">
        <f>SUM(I51:$I$109)</f>
        <v>426946.35509445349</v>
      </c>
      <c r="K51" s="26">
        <f t="shared" si="5"/>
        <v>30614.222126987224</v>
      </c>
      <c r="L51" s="26">
        <f>SUM(K51:$K$109)</f>
        <v>706564.02018841705</v>
      </c>
      <c r="M51" s="26">
        <f>SUM(L51:$L$109)</f>
        <v>11520247.801871307</v>
      </c>
      <c r="O51" s="17">
        <f t="shared" si="6"/>
        <v>8.4704968723126314E-2</v>
      </c>
      <c r="P51" s="17">
        <f t="shared" si="7"/>
        <v>8.4283550968284895E-2</v>
      </c>
    </row>
    <row r="52" spans="1:16" x14ac:dyDescent="0.25">
      <c r="A52" s="15">
        <v>48</v>
      </c>
      <c r="B52" s="24">
        <f t="shared" si="0"/>
        <v>0.99773644583432552</v>
      </c>
      <c r="C52" s="16">
        <f t="shared" si="1"/>
        <v>2.2635541656745154E-3</v>
      </c>
      <c r="D52" s="27">
        <f>Males!D52</f>
        <v>95820.655769469595</v>
      </c>
      <c r="E52" s="27">
        <f>Females!D52</f>
        <v>98089.016285885402</v>
      </c>
      <c r="F52" s="26">
        <f t="shared" si="2"/>
        <v>96954.836027677491</v>
      </c>
      <c r="G52" s="26">
        <f t="shared" si="3"/>
        <v>219.46252297273895</v>
      </c>
      <c r="H52" s="30">
        <f t="shared" si="4"/>
        <v>65.83750784574606</v>
      </c>
      <c r="I52" s="26">
        <f>SUM(H52:$H$109)</f>
        <v>13402.880330097851</v>
      </c>
      <c r="J52" s="26">
        <f>SUM(I52:$I$109)</f>
        <v>413481.74510796182</v>
      </c>
      <c r="K52" s="26">
        <f t="shared" si="5"/>
        <v>29809.428826734467</v>
      </c>
      <c r="L52" s="26">
        <f>SUM(K52:$K$109)</f>
        <v>675949.79806142987</v>
      </c>
      <c r="M52" s="26">
        <f>SUM(L52:$L$109)</f>
        <v>10813683.78168289</v>
      </c>
      <c r="O52" s="17">
        <f t="shared" si="6"/>
        <v>9.2798854782579543E-2</v>
      </c>
      <c r="P52" s="17">
        <f t="shared" si="7"/>
        <v>9.2337168937890096E-2</v>
      </c>
    </row>
    <row r="53" spans="1:16" x14ac:dyDescent="0.25">
      <c r="A53" s="15">
        <v>49</v>
      </c>
      <c r="B53" s="24">
        <f t="shared" si="0"/>
        <v>0.99750658367449763</v>
      </c>
      <c r="C53" s="16">
        <f t="shared" si="1"/>
        <v>2.4934163255023842E-3</v>
      </c>
      <c r="D53" s="27">
        <f>Males!D53</f>
        <v>95524.351294600405</v>
      </c>
      <c r="E53" s="27">
        <f>Females!D53</f>
        <v>97946.395714809099</v>
      </c>
      <c r="F53" s="26">
        <f t="shared" si="2"/>
        <v>96735.373504704752</v>
      </c>
      <c r="G53" s="26">
        <f t="shared" si="3"/>
        <v>241.20155955020164</v>
      </c>
      <c r="H53" s="30">
        <f t="shared" si="4"/>
        <v>70.602806377855046</v>
      </c>
      <c r="I53" s="26">
        <f>SUM(H53:$H$109)</f>
        <v>13337.042822252104</v>
      </c>
      <c r="J53" s="26">
        <f>SUM(I53:$I$109)</f>
        <v>400078.8647778639</v>
      </c>
      <c r="K53" s="26">
        <f t="shared" si="5"/>
        <v>29020.061492997109</v>
      </c>
      <c r="L53" s="26">
        <f>SUM(K53:$K$109)</f>
        <v>646140.36923469533</v>
      </c>
      <c r="M53" s="26">
        <f>SUM(L53:$L$109)</f>
        <v>10137733.983621461</v>
      </c>
      <c r="O53" s="17">
        <f t="shared" si="6"/>
        <v>0.10160203670666219</v>
      </c>
      <c r="P53" s="17">
        <f t="shared" si="7"/>
        <v>0.10109655393697732</v>
      </c>
    </row>
    <row r="54" spans="1:16" x14ac:dyDescent="0.25">
      <c r="A54" s="15">
        <v>50</v>
      </c>
      <c r="B54" s="24">
        <f t="shared" si="0"/>
        <v>0.99724097439360615</v>
      </c>
      <c r="C54" s="16">
        <f t="shared" si="1"/>
        <v>2.7590256063937972E-3</v>
      </c>
      <c r="D54" s="27">
        <f>Males!D54</f>
        <v>95199.543181058907</v>
      </c>
      <c r="E54" s="27">
        <f>Females!D54</f>
        <v>97788.800709250194</v>
      </c>
      <c r="F54" s="26">
        <f t="shared" si="2"/>
        <v>96494.17194515455</v>
      </c>
      <c r="G54" s="26">
        <f t="shared" si="3"/>
        <v>266.22989126444736</v>
      </c>
      <c r="H54" s="30">
        <f t="shared" si="4"/>
        <v>76.037443086066034</v>
      </c>
      <c r="I54" s="26">
        <f>SUM(H54:$H$109)</f>
        <v>13266.44001587425</v>
      </c>
      <c r="J54" s="26">
        <f>SUM(I54:$I$109)</f>
        <v>386741.82195561181</v>
      </c>
      <c r="K54" s="26">
        <f t="shared" si="5"/>
        <v>28245.088262031946</v>
      </c>
      <c r="L54" s="26">
        <f>SUM(K54:$K$109)</f>
        <v>617120.30774169811</v>
      </c>
      <c r="M54" s="26">
        <f>SUM(L54:$L$109)</f>
        <v>9491593.614386769</v>
      </c>
      <c r="O54" s="17">
        <f t="shared" si="6"/>
        <v>0.11114875354314022</v>
      </c>
      <c r="P54" s="17">
        <f t="shared" si="7"/>
        <v>0.11059577466979127</v>
      </c>
    </row>
    <row r="55" spans="1:16" x14ac:dyDescent="0.25">
      <c r="A55" s="15">
        <v>51</v>
      </c>
      <c r="B55" s="24">
        <f t="shared" si="0"/>
        <v>0.99693798303128123</v>
      </c>
      <c r="C55" s="16">
        <f t="shared" si="1"/>
        <v>3.0620169687187501E-3</v>
      </c>
      <c r="D55" s="27">
        <f>Males!D55</f>
        <v>94841.3719316637</v>
      </c>
      <c r="E55" s="27">
        <f>Females!D55</f>
        <v>97614.512176116506</v>
      </c>
      <c r="F55" s="26">
        <f t="shared" si="2"/>
        <v>96227.942053890103</v>
      </c>
      <c r="G55" s="26">
        <f t="shared" si="3"/>
        <v>294.6515914338961</v>
      </c>
      <c r="H55" s="30">
        <f t="shared" si="4"/>
        <v>82.112319037693382</v>
      </c>
      <c r="I55" s="26">
        <f>SUM(H55:$H$109)</f>
        <v>13190.402572788182</v>
      </c>
      <c r="J55" s="26">
        <f>SUM(I55:$I$109)</f>
        <v>373475.38193973753</v>
      </c>
      <c r="K55" s="26">
        <f t="shared" si="5"/>
        <v>27483.490424236366</v>
      </c>
      <c r="L55" s="26">
        <f>SUM(K55:$K$109)</f>
        <v>588875.21947966621</v>
      </c>
      <c r="M55" s="26">
        <f>SUM(L55:$L$109)</f>
        <v>8874473.3066450693</v>
      </c>
      <c r="O55" s="17">
        <f t="shared" si="6"/>
        <v>0.12147636560196388</v>
      </c>
      <c r="P55" s="17">
        <f t="shared" si="7"/>
        <v>0.12087200557409343</v>
      </c>
    </row>
    <row r="56" spans="1:16" x14ac:dyDescent="0.25">
      <c r="A56" s="15">
        <v>52</v>
      </c>
      <c r="B56" s="24">
        <f t="shared" si="0"/>
        <v>0.99659663023898692</v>
      </c>
      <c r="C56" s="16">
        <f t="shared" si="1"/>
        <v>3.4033697610130866E-3</v>
      </c>
      <c r="D56" s="27">
        <f>Males!D56</f>
        <v>94444.858082954699</v>
      </c>
      <c r="E56" s="27">
        <f>Females!D56</f>
        <v>97421.7228419577</v>
      </c>
      <c r="F56" s="26">
        <f t="shared" si="2"/>
        <v>95933.290462456207</v>
      </c>
      <c r="G56" s="26">
        <f t="shared" si="3"/>
        <v>326.4964598344086</v>
      </c>
      <c r="H56" s="30">
        <f t="shared" si="4"/>
        <v>88.778303231671543</v>
      </c>
      <c r="I56" s="26">
        <f>SUM(H56:$H$109)</f>
        <v>13108.290253750489</v>
      </c>
      <c r="J56" s="26">
        <f>SUM(I56:$I$109)</f>
        <v>360284.97936694941</v>
      </c>
      <c r="K56" s="26">
        <f t="shared" si="5"/>
        <v>26734.303094901672</v>
      </c>
      <c r="L56" s="26">
        <f>SUM(K56:$K$109)</f>
        <v>561391.72905542981</v>
      </c>
      <c r="M56" s="26">
        <f>SUM(L56:$L$109)</f>
        <v>8285598.0871653985</v>
      </c>
      <c r="O56" s="17">
        <f t="shared" si="6"/>
        <v>0.13262747143586442</v>
      </c>
      <c r="P56" s="17">
        <f t="shared" si="7"/>
        <v>0.13196763326951685</v>
      </c>
    </row>
    <row r="57" spans="1:16" ht="16.5" customHeight="1" x14ac:dyDescent="0.25">
      <c r="A57" s="15">
        <v>53</v>
      </c>
      <c r="B57" s="24">
        <f t="shared" si="0"/>
        <v>0.99621619563982466</v>
      </c>
      <c r="C57" s="16">
        <f t="shared" si="1"/>
        <v>3.7838043601753409E-3</v>
      </c>
      <c r="D57" s="27">
        <f>Males!D57</f>
        <v>94005.013914673196</v>
      </c>
      <c r="E57" s="27">
        <f>Females!D57</f>
        <v>97208.574090570401</v>
      </c>
      <c r="F57" s="26">
        <f t="shared" si="2"/>
        <v>95606.794002621798</v>
      </c>
      <c r="G57" s="26">
        <f t="shared" si="3"/>
        <v>361.75740400950599</v>
      </c>
      <c r="H57" s="30">
        <f t="shared" si="4"/>
        <v>95.978648287137602</v>
      </c>
      <c r="I57" s="26">
        <f>SUM(H57:$H$109)</f>
        <v>13019.511950518818</v>
      </c>
      <c r="J57" s="26">
        <f>SUM(I57:$I$109)</f>
        <v>347176.6891131989</v>
      </c>
      <c r="K57" s="26">
        <f t="shared" si="5"/>
        <v>25996.633939852007</v>
      </c>
      <c r="L57" s="26">
        <f>SUM(K57:$K$109)</f>
        <v>534657.42596052808</v>
      </c>
      <c r="M57" s="26">
        <f>SUM(L57:$L$109)</f>
        <v>7724206.3581099696</v>
      </c>
      <c r="O57" s="17">
        <f t="shared" si="6"/>
        <v>0.1446507678359204</v>
      </c>
      <c r="P57" s="17">
        <f t="shared" si="7"/>
        <v>0.14393111227454769</v>
      </c>
    </row>
    <row r="58" spans="1:16" ht="12.75" customHeight="1" x14ac:dyDescent="0.25">
      <c r="A58" s="15">
        <v>54</v>
      </c>
      <c r="B58" s="24">
        <f t="shared" si="0"/>
        <v>0.99579690274756782</v>
      </c>
      <c r="C58" s="16">
        <f t="shared" si="1"/>
        <v>4.203097252432203E-3</v>
      </c>
      <c r="D58" s="27">
        <f>Males!D58</f>
        <v>93516.814497415297</v>
      </c>
      <c r="E58" s="27">
        <f>Females!D58</f>
        <v>96973.258699809303</v>
      </c>
      <c r="F58" s="26">
        <f t="shared" si="2"/>
        <v>95245.036598612292</v>
      </c>
      <c r="G58" s="26">
        <f t="shared" si="3"/>
        <v>400.32415163543192</v>
      </c>
      <c r="H58" s="30">
        <f t="shared" si="4"/>
        <v>103.63294257860974</v>
      </c>
      <c r="I58" s="26">
        <f>SUM(H58:$H$109)</f>
        <v>12923.533302231679</v>
      </c>
      <c r="J58" s="26">
        <f>SUM(I58:$I$109)</f>
        <v>334157.17716268019</v>
      </c>
      <c r="K58" s="26">
        <f t="shared" si="5"/>
        <v>25269.669030888843</v>
      </c>
      <c r="L58" s="26">
        <f>SUM(K58:$K$109)</f>
        <v>508660.79202067596</v>
      </c>
      <c r="M58" s="26">
        <f>SUM(L58:$L$109)</f>
        <v>7189548.9321494419</v>
      </c>
      <c r="O58" s="17">
        <f t="shared" si="6"/>
        <v>0.15760146167362787</v>
      </c>
      <c r="P58" s="17">
        <f t="shared" si="7"/>
        <v>0.15681737479962973</v>
      </c>
    </row>
    <row r="59" spans="1:16" x14ac:dyDescent="0.25">
      <c r="A59" s="15">
        <v>55</v>
      </c>
      <c r="B59" s="24">
        <f t="shared" si="0"/>
        <v>0.99533991942964839</v>
      </c>
      <c r="C59" s="16">
        <f t="shared" si="1"/>
        <v>4.6600805703516648E-3</v>
      </c>
      <c r="D59" s="27">
        <f>Males!D59</f>
        <v>92975.304543381601</v>
      </c>
      <c r="E59" s="27">
        <f>Females!D59</f>
        <v>96714.120350572106</v>
      </c>
      <c r="F59" s="26">
        <f t="shared" si="2"/>
        <v>94844.712446976861</v>
      </c>
      <c r="G59" s="26">
        <f t="shared" si="3"/>
        <v>441.98400167474756</v>
      </c>
      <c r="H59" s="30">
        <f t="shared" si="4"/>
        <v>111.64041044970386</v>
      </c>
      <c r="I59" s="26">
        <f>SUM(H59:$H$109)</f>
        <v>12819.900359653069</v>
      </c>
      <c r="J59" s="26">
        <f>SUM(I59:$I$109)</f>
        <v>321233.6438604485</v>
      </c>
      <c r="K59" s="26">
        <f t="shared" si="5"/>
        <v>24552.694606977984</v>
      </c>
      <c r="L59" s="26">
        <f>SUM(K59:$K$109)</f>
        <v>483391.12298978714</v>
      </c>
      <c r="M59" s="26">
        <f>SUM(L59:$L$109)</f>
        <v>6680888.1401287653</v>
      </c>
      <c r="O59" s="17">
        <f t="shared" si="6"/>
        <v>0.17154339667901319</v>
      </c>
      <c r="P59" s="17">
        <f t="shared" si="7"/>
        <v>0.17068994694429176</v>
      </c>
    </row>
    <row r="60" spans="1:16" x14ac:dyDescent="0.25">
      <c r="A60" s="15">
        <v>56</v>
      </c>
      <c r="B60" s="24">
        <f t="shared" si="0"/>
        <v>0.99484599280870589</v>
      </c>
      <c r="C60" s="16">
        <f t="shared" si="1"/>
        <v>5.1540071912940938E-3</v>
      </c>
      <c r="D60" s="27">
        <f>Males!D60</f>
        <v>92375.812762227506</v>
      </c>
      <c r="E60" s="27">
        <f>Females!D60</f>
        <v>96429.644128376705</v>
      </c>
      <c r="F60" s="26">
        <f t="shared" si="2"/>
        <v>94402.728445302113</v>
      </c>
      <c r="G60" s="26">
        <f t="shared" si="3"/>
        <v>486.55234128487064</v>
      </c>
      <c r="H60" s="30">
        <f t="shared" si="4"/>
        <v>119.91493562585323</v>
      </c>
      <c r="I60" s="26">
        <f>SUM(H60:$H$109)</f>
        <v>12708.259949203366</v>
      </c>
      <c r="J60" s="26">
        <f>SUM(I60:$I$109)</f>
        <v>308413.74350079539</v>
      </c>
      <c r="K60" s="26">
        <f t="shared" si="5"/>
        <v>23845.115007038523</v>
      </c>
      <c r="L60" s="26">
        <f>SUM(K60:$K$109)</f>
        <v>458838.42838280916</v>
      </c>
      <c r="M60" s="26">
        <f>SUM(L60:$L$109)</f>
        <v>6197497.0171389766</v>
      </c>
      <c r="O60" s="17">
        <f t="shared" si="6"/>
        <v>0.18653540096381699</v>
      </c>
      <c r="P60" s="17">
        <f t="shared" si="7"/>
        <v>0.1856073641431015</v>
      </c>
    </row>
    <row r="61" spans="1:16" x14ac:dyDescent="0.25">
      <c r="A61" s="15">
        <v>57</v>
      </c>
      <c r="B61" s="24">
        <f t="shared" si="0"/>
        <v>0.99431668474415502</v>
      </c>
      <c r="C61" s="16">
        <f t="shared" si="1"/>
        <v>5.6833152558449793E-3</v>
      </c>
      <c r="D61" s="27">
        <f>Males!D61</f>
        <v>91714.2085207325</v>
      </c>
      <c r="E61" s="27">
        <f>Females!D61</f>
        <v>96118.143687301999</v>
      </c>
      <c r="F61" s="26">
        <f t="shared" si="2"/>
        <v>93916.176104017242</v>
      </c>
      <c r="G61" s="26">
        <f t="shared" si="3"/>
        <v>533.75523642258486</v>
      </c>
      <c r="H61" s="30">
        <f t="shared" si="4"/>
        <v>128.35556350729209</v>
      </c>
      <c r="I61" s="26">
        <f>SUM(H61:$H$109)</f>
        <v>12588.345013577513</v>
      </c>
      <c r="J61" s="26">
        <f>SUM(I61:$I$109)</f>
        <v>295705.48355159204</v>
      </c>
      <c r="K61" s="26">
        <f t="shared" si="5"/>
        <v>23146.435144057366</v>
      </c>
      <c r="L61" s="26">
        <f>SUM(K61:$K$109)</f>
        <v>434993.31337577064</v>
      </c>
      <c r="M61" s="26">
        <f>SUM(L61:$L$109)</f>
        <v>5738658.5887561683</v>
      </c>
      <c r="O61" s="17">
        <f t="shared" si="6"/>
        <v>0.20265699418175007</v>
      </c>
      <c r="P61" s="17">
        <f t="shared" si="7"/>
        <v>0.20164875042960206</v>
      </c>
    </row>
    <row r="62" spans="1:16" x14ac:dyDescent="0.25">
      <c r="A62" s="15">
        <v>58</v>
      </c>
      <c r="B62" s="24">
        <f t="shared" si="0"/>
        <v>0.99375193574424003</v>
      </c>
      <c r="C62" s="16">
        <f t="shared" si="1"/>
        <v>6.2480642557599898E-3</v>
      </c>
      <c r="D62" s="27">
        <f>Males!D62</f>
        <v>90987.217910576699</v>
      </c>
      <c r="E62" s="27">
        <f>Females!D62</f>
        <v>95777.623824612601</v>
      </c>
      <c r="F62" s="26">
        <f t="shared" si="2"/>
        <v>93382.420867594657</v>
      </c>
      <c r="G62" s="26">
        <f t="shared" si="3"/>
        <v>583.45936593915394</v>
      </c>
      <c r="H62" s="30">
        <f t="shared" si="4"/>
        <v>136.90269632875831</v>
      </c>
      <c r="I62" s="26">
        <f>SUM(H62:$H$109)</f>
        <v>12459.989450070221</v>
      </c>
      <c r="J62" s="26">
        <f>SUM(I62:$I$109)</f>
        <v>283117.13853801449</v>
      </c>
      <c r="K62" s="26">
        <f t="shared" si="5"/>
        <v>22456.272902296256</v>
      </c>
      <c r="L62" s="26">
        <f>SUM(K62:$K$109)</f>
        <v>411846.87823171332</v>
      </c>
      <c r="M62" s="26">
        <f>SUM(L62:$L$109)</f>
        <v>5303665.2753803972</v>
      </c>
      <c r="O62" s="17">
        <f t="shared" si="6"/>
        <v>0.21999937913965345</v>
      </c>
      <c r="P62" s="17">
        <f t="shared" si="7"/>
        <v>0.21890485486532685</v>
      </c>
    </row>
    <row r="63" spans="1:16" x14ac:dyDescent="0.25">
      <c r="A63" s="15">
        <v>59</v>
      </c>
      <c r="B63" s="24">
        <f t="shared" si="0"/>
        <v>0.99314545040201829</v>
      </c>
      <c r="C63" s="16">
        <f t="shared" si="1"/>
        <v>6.854549597981735E-3</v>
      </c>
      <c r="D63" s="27">
        <f>Males!D63</f>
        <v>90192.2965396902</v>
      </c>
      <c r="E63" s="27">
        <f>Females!D63</f>
        <v>95405.626463620807</v>
      </c>
      <c r="F63" s="26">
        <f t="shared" si="2"/>
        <v>92798.961501655504</v>
      </c>
      <c r="G63" s="26">
        <f t="shared" si="3"/>
        <v>636.09508425429522</v>
      </c>
      <c r="H63" s="30">
        <f t="shared" si="4"/>
        <v>145.63047379126661</v>
      </c>
      <c r="I63" s="26">
        <f>SUM(H63:$H$109)</f>
        <v>12323.086753741462</v>
      </c>
      <c r="J63" s="26">
        <f>SUM(I63:$I$109)</f>
        <v>270657.1490879443</v>
      </c>
      <c r="K63" s="26">
        <f t="shared" si="5"/>
        <v>21774.315038436038</v>
      </c>
      <c r="L63" s="26">
        <f>SUM(K63:$K$109)</f>
        <v>389390.60532941704</v>
      </c>
      <c r="M63" s="26">
        <f>SUM(L63:$L$109)</f>
        <v>4891818.3971486837</v>
      </c>
      <c r="O63" s="17">
        <f t="shared" si="6"/>
        <v>0.23865983825490678</v>
      </c>
      <c r="P63" s="17">
        <f t="shared" si="7"/>
        <v>0.23747247587552917</v>
      </c>
    </row>
    <row r="64" spans="1:16" x14ac:dyDescent="0.25">
      <c r="A64" s="15">
        <v>60</v>
      </c>
      <c r="B64" s="24">
        <f t="shared" si="0"/>
        <v>0.99248789835542484</v>
      </c>
      <c r="C64" s="16">
        <f t="shared" si="1"/>
        <v>7.5121016445751114E-3</v>
      </c>
      <c r="D64" s="27">
        <f>Males!D64</f>
        <v>89326.770567708503</v>
      </c>
      <c r="E64" s="27">
        <f>Females!D64</f>
        <v>94998.962267093899</v>
      </c>
      <c r="F64" s="26">
        <f t="shared" si="2"/>
        <v>92162.866417401208</v>
      </c>
      <c r="G64" s="26">
        <f t="shared" si="3"/>
        <v>692.3368203829159</v>
      </c>
      <c r="H64" s="30">
        <f t="shared" si="4"/>
        <v>154.65945994623456</v>
      </c>
      <c r="I64" s="26">
        <f>SUM(H64:$H$109)</f>
        <v>12177.456279950195</v>
      </c>
      <c r="J64" s="26">
        <f>SUM(I64:$I$109)</f>
        <v>258334.06233420296</v>
      </c>
      <c r="K64" s="26">
        <f t="shared" si="5"/>
        <v>21100.181772449723</v>
      </c>
      <c r="L64" s="26">
        <f>SUM(K64:$K$109)</f>
        <v>367616.29029098101</v>
      </c>
      <c r="M64" s="26">
        <f>SUM(L64:$L$109)</f>
        <v>4502427.7918192679</v>
      </c>
      <c r="O64" s="17">
        <f t="shared" si="6"/>
        <v>0.25872812628626102</v>
      </c>
      <c r="P64" s="17">
        <f t="shared" si="7"/>
        <v>0.25744092167787169</v>
      </c>
    </row>
    <row r="65" spans="1:16" x14ac:dyDescent="0.25">
      <c r="A65" s="15">
        <v>61</v>
      </c>
      <c r="B65" s="24">
        <f t="shared" si="0"/>
        <v>0.99176738068340975</v>
      </c>
      <c r="C65" s="16">
        <f t="shared" si="1"/>
        <v>8.2326193165901968E-3</v>
      </c>
      <c r="D65" s="27">
        <f>Males!D65</f>
        <v>88387.5677395659</v>
      </c>
      <c r="E65" s="27">
        <f>Females!D65</f>
        <v>94553.491454470699</v>
      </c>
      <c r="F65" s="26">
        <f t="shared" si="2"/>
        <v>91470.529597018292</v>
      </c>
      <c r="G65" s="26">
        <f t="shared" si="3"/>
        <v>753.04204885914805</v>
      </c>
      <c r="H65" s="30">
        <f t="shared" si="4"/>
        <v>164.13723927480757</v>
      </c>
      <c r="I65" s="26">
        <f>SUM(H65:$H$109)</f>
        <v>12022.79682000396</v>
      </c>
      <c r="J65" s="26">
        <f>SUM(I65:$I$109)</f>
        <v>246156.60605425277</v>
      </c>
      <c r="K65" s="26">
        <f t="shared" si="5"/>
        <v>20433.381978220728</v>
      </c>
      <c r="L65" s="26">
        <f>SUM(K65:$K$109)</f>
        <v>346516.1085185312</v>
      </c>
      <c r="M65" s="26">
        <f>SUM(L65:$L$109)</f>
        <v>4134811.5015282864</v>
      </c>
      <c r="O65" s="17">
        <f t="shared" si="6"/>
        <v>0.28027584206305067</v>
      </c>
      <c r="P65" s="17">
        <f t="shared" si="7"/>
        <v>0.27888143488860767</v>
      </c>
    </row>
    <row r="66" spans="1:16" x14ac:dyDescent="0.25">
      <c r="A66" s="15">
        <v>62</v>
      </c>
      <c r="B66" s="24">
        <f t="shared" si="0"/>
        <v>0.99096931313781833</v>
      </c>
      <c r="C66" s="16">
        <f t="shared" si="1"/>
        <v>9.0306868621817093E-3</v>
      </c>
      <c r="D66" s="27">
        <f>Males!D66</f>
        <v>87370.666564715502</v>
      </c>
      <c r="E66" s="27">
        <f>Females!D66</f>
        <v>94064.308531602801</v>
      </c>
      <c r="F66" s="26">
        <f t="shared" si="2"/>
        <v>90717.487548159144</v>
      </c>
      <c r="G66" s="26">
        <f t="shared" si="3"/>
        <v>819.24122297129361</v>
      </c>
      <c r="H66" s="30">
        <f t="shared" si="4"/>
        <v>174.23224454504972</v>
      </c>
      <c r="I66" s="26">
        <f>SUM(H66:$H$109)</f>
        <v>11858.659580729152</v>
      </c>
      <c r="J66" s="26">
        <f>SUM(I66:$I$109)</f>
        <v>234133.80923424885</v>
      </c>
      <c r="K66" s="26">
        <f t="shared" si="5"/>
        <v>19773.288865688137</v>
      </c>
      <c r="L66" s="26">
        <f>SUM(K66:$K$109)</f>
        <v>326082.72654031048</v>
      </c>
      <c r="M66" s="26">
        <f>SUM(L66:$L$109)</f>
        <v>3788295.3930097548</v>
      </c>
      <c r="O66" s="17">
        <f t="shared" si="6"/>
        <v>0.30336960010360986</v>
      </c>
      <c r="P66" s="17">
        <f t="shared" si="7"/>
        <v>0.30186029861055713</v>
      </c>
    </row>
    <row r="67" spans="1:16" x14ac:dyDescent="0.25">
      <c r="A67" s="15">
        <v>63</v>
      </c>
      <c r="B67" s="24">
        <f t="shared" si="0"/>
        <v>0.99007616736105519</v>
      </c>
      <c r="C67" s="16">
        <f t="shared" si="1"/>
        <v>9.9238326389448003E-3</v>
      </c>
      <c r="D67" s="27">
        <f>Males!D67</f>
        <v>86270.2496716553</v>
      </c>
      <c r="E67" s="27">
        <f>Females!D67</f>
        <v>93526.242978720402</v>
      </c>
      <c r="F67" s="26">
        <f t="shared" si="2"/>
        <v>89898.246325187851</v>
      </c>
      <c r="G67" s="26">
        <f t="shared" si="3"/>
        <v>892.13515106579871</v>
      </c>
      <c r="H67" s="30">
        <f t="shared" si="4"/>
        <v>185.12975340647776</v>
      </c>
      <c r="I67" s="26">
        <f>SUM(H67:$H$109)</f>
        <v>11684.427336184102</v>
      </c>
      <c r="J67" s="26">
        <f>SUM(I67:$I$109)</f>
        <v>222275.14965351968</v>
      </c>
      <c r="K67" s="26">
        <f t="shared" si="5"/>
        <v>19119.122425373957</v>
      </c>
      <c r="L67" s="26">
        <f>SUM(K67:$K$109)</f>
        <v>306309.43767462228</v>
      </c>
      <c r="M67" s="26">
        <f>SUM(L67:$L$109)</f>
        <v>3462212.6664694441</v>
      </c>
      <c r="O67" s="17">
        <f t="shared" si="6"/>
        <v>0.32803375853875444</v>
      </c>
      <c r="P67" s="17">
        <f t="shared" si="7"/>
        <v>0.32640174978980546</v>
      </c>
    </row>
    <row r="68" spans="1:16" x14ac:dyDescent="0.25">
      <c r="A68" s="15">
        <v>64</v>
      </c>
      <c r="B68" s="24">
        <f t="shared" si="0"/>
        <v>0.98907768152322384</v>
      </c>
      <c r="C68" s="16">
        <f t="shared" si="1"/>
        <v>1.0922318476776159E-2</v>
      </c>
      <c r="D68" s="27">
        <f>Males!D68</f>
        <v>85078.254089790993</v>
      </c>
      <c r="E68" s="27">
        <f>Females!D68</f>
        <v>92933.968258453096</v>
      </c>
      <c r="F68" s="26">
        <f t="shared" si="2"/>
        <v>89006.111174122052</v>
      </c>
      <c r="G68" s="26">
        <f t="shared" si="3"/>
        <v>972.1530926231062</v>
      </c>
      <c r="H68" s="30">
        <f t="shared" si="4"/>
        <v>196.83805744999992</v>
      </c>
      <c r="I68" s="26">
        <f>SUM(H68:$H$109)</f>
        <v>11499.297582777624</v>
      </c>
      <c r="J68" s="26">
        <f>SUM(I68:$I$109)</f>
        <v>210590.72231733555</v>
      </c>
      <c r="K68" s="26">
        <f t="shared" si="5"/>
        <v>18469.936302419566</v>
      </c>
      <c r="L68" s="26">
        <f>SUM(K68:$K$109)</f>
        <v>287190.31524924841</v>
      </c>
      <c r="M68" s="26">
        <f>SUM(L68:$L$109)</f>
        <v>3155903.228794822</v>
      </c>
      <c r="O68" s="17">
        <f t="shared" si="6"/>
        <v>0.35425060156475069</v>
      </c>
      <c r="P68" s="17">
        <f t="shared" si="7"/>
        <v>0.35248816076094602</v>
      </c>
    </row>
    <row r="69" spans="1:16" x14ac:dyDescent="0.25">
      <c r="A69" s="15">
        <v>65</v>
      </c>
      <c r="B69" s="24">
        <f t="shared" ref="B69:B109" si="8">F70/F69</f>
        <v>0.987973758089986</v>
      </c>
      <c r="C69" s="16">
        <f t="shared" ref="C69:C109" si="9">G69/F69</f>
        <v>1.2026241910014021E-2</v>
      </c>
      <c r="D69" s="27">
        <f>Males!D69</f>
        <v>83786.016713223697</v>
      </c>
      <c r="E69" s="27">
        <f>Females!D69</f>
        <v>92281.899449774195</v>
      </c>
      <c r="F69" s="26">
        <f t="shared" ref="F69:F109" si="10">(D69+E69)/2</f>
        <v>88033.958081498946</v>
      </c>
      <c r="G69" s="26">
        <f t="shared" ref="G69:G109" si="11">F69-F70</f>
        <v>1058.7176761841401</v>
      </c>
      <c r="H69" s="30">
        <f t="shared" ref="H69:H109" si="12">G69*$R$3^(A69+1)</f>
        <v>209.1623003121764</v>
      </c>
      <c r="I69" s="26">
        <f>SUM(H69:$H$109)</f>
        <v>11302.459525327626</v>
      </c>
      <c r="J69" s="26">
        <f>SUM(I69:$I$109)</f>
        <v>199091.42473455792</v>
      </c>
      <c r="K69" s="26">
        <f t="shared" ref="K69:K109" si="13">F69*$R$3^A69</f>
        <v>17824.798820153555</v>
      </c>
      <c r="L69" s="26">
        <f>SUM(K69:$K$109)</f>
        <v>268720.37894682883</v>
      </c>
      <c r="M69" s="26">
        <f>SUM(L69:$L$109)</f>
        <v>2868712.9135455736</v>
      </c>
      <c r="O69" s="17">
        <f t="shared" si="6"/>
        <v>0.38195167458372797</v>
      </c>
      <c r="P69" s="17">
        <f t="shared" si="7"/>
        <v>0.38005141749624677</v>
      </c>
    </row>
    <row r="70" spans="1:16" x14ac:dyDescent="0.25">
      <c r="A70" s="15">
        <v>66</v>
      </c>
      <c r="B70" s="24">
        <f t="shared" si="8"/>
        <v>0.98676697745671105</v>
      </c>
      <c r="C70" s="16">
        <f t="shared" si="9"/>
        <v>1.3233022543288951E-2</v>
      </c>
      <c r="D70" s="27">
        <f>Males!D70</f>
        <v>82386.428148896695</v>
      </c>
      <c r="E70" s="27">
        <f>Females!D70</f>
        <v>91564.052661732901</v>
      </c>
      <c r="F70" s="26">
        <f t="shared" si="10"/>
        <v>86975.240405314806</v>
      </c>
      <c r="G70" s="26">
        <f t="shared" si="11"/>
        <v>1150.9453169915068</v>
      </c>
      <c r="H70" s="30">
        <f t="shared" si="12"/>
        <v>221.86396627305004</v>
      </c>
      <c r="I70" s="26">
        <f>SUM(H70:$H$109)</f>
        <v>11093.297225015451</v>
      </c>
      <c r="J70" s="26">
        <f>SUM(I70:$I$109)</f>
        <v>187788.96520923029</v>
      </c>
      <c r="K70" s="26">
        <f t="shared" si="13"/>
        <v>17182.995771779402</v>
      </c>
      <c r="L70" s="26">
        <f>SUM(K70:$K$109)</f>
        <v>250895.58012667534</v>
      </c>
      <c r="M70" s="26">
        <f>SUM(L70:$L$109)</f>
        <v>2599992.5345987449</v>
      </c>
      <c r="O70" s="17">
        <f t="shared" si="6"/>
        <v>0.41097771204526057</v>
      </c>
      <c r="P70" s="17">
        <f t="shared" si="7"/>
        <v>0.40893304681120457</v>
      </c>
    </row>
    <row r="71" spans="1:16" x14ac:dyDescent="0.25">
      <c r="A71" s="15">
        <v>67</v>
      </c>
      <c r="B71" s="24">
        <f t="shared" si="8"/>
        <v>0.98545246487830096</v>
      </c>
      <c r="C71" s="16">
        <f t="shared" si="9"/>
        <v>1.4547535121699023E-2</v>
      </c>
      <c r="D71" s="27">
        <f>Males!D71</f>
        <v>80874.544382108899</v>
      </c>
      <c r="E71" s="27">
        <f>Females!D71</f>
        <v>90774.045794537698</v>
      </c>
      <c r="F71" s="26">
        <f t="shared" si="10"/>
        <v>85824.295088323299</v>
      </c>
      <c r="G71" s="26">
        <f t="shared" si="11"/>
        <v>1248.5319470924442</v>
      </c>
      <c r="H71" s="30">
        <f t="shared" si="12"/>
        <v>234.83378548832098</v>
      </c>
      <c r="I71" s="26">
        <f>SUM(H71:$H$109)</f>
        <v>10871.4332587424</v>
      </c>
      <c r="J71" s="26">
        <f>SUM(I71:$I$109)</f>
        <v>176695.66798421484</v>
      </c>
      <c r="K71" s="26">
        <f t="shared" si="13"/>
        <v>16544.068801336951</v>
      </c>
      <c r="L71" s="26">
        <f>SUM(K71:$K$109)</f>
        <v>233712.58435489595</v>
      </c>
      <c r="M71" s="26">
        <f>SUM(L71:$L$109)</f>
        <v>2349096.9544720692</v>
      </c>
      <c r="O71" s="17">
        <f t="shared" si="6"/>
        <v>0.4411518190765058</v>
      </c>
      <c r="P71" s="17">
        <f t="shared" si="7"/>
        <v>0.43895703390697099</v>
      </c>
    </row>
    <row r="72" spans="1:16" x14ac:dyDescent="0.25">
      <c r="A72" s="15">
        <v>68</v>
      </c>
      <c r="B72" s="24">
        <f t="shared" si="8"/>
        <v>0.98401875682127038</v>
      </c>
      <c r="C72" s="16">
        <f t="shared" si="9"/>
        <v>1.5981243178729614E-2</v>
      </c>
      <c r="D72" s="27">
        <f>Males!D72</f>
        <v>79246.516651698301</v>
      </c>
      <c r="E72" s="27">
        <f>Females!D72</f>
        <v>89905.009630763394</v>
      </c>
      <c r="F72" s="26">
        <f t="shared" si="10"/>
        <v>84575.763141230855</v>
      </c>
      <c r="G72" s="26">
        <f t="shared" si="11"/>
        <v>1351.625837786647</v>
      </c>
      <c r="H72" s="30">
        <f t="shared" si="12"/>
        <v>248.05400404306033</v>
      </c>
      <c r="I72" s="26">
        <f>SUM(H72:$H$109)</f>
        <v>10636.599473254078</v>
      </c>
      <c r="J72" s="26">
        <f>SUM(I72:$I$109)</f>
        <v>165824.23472547243</v>
      </c>
      <c r="K72" s="26">
        <f t="shared" si="13"/>
        <v>15907.679947855015</v>
      </c>
      <c r="L72" s="26">
        <f>SUM(K72:$K$109)</f>
        <v>217168.51555355903</v>
      </c>
      <c r="M72" s="26">
        <f>SUM(L72:$L$109)</f>
        <v>2115384.370117174</v>
      </c>
      <c r="O72" s="17">
        <f t="shared" si="6"/>
        <v>0.47221911696619773</v>
      </c>
      <c r="P72" s="17">
        <f t="shared" si="7"/>
        <v>0.46986976812556991</v>
      </c>
    </row>
    <row r="73" spans="1:16" x14ac:dyDescent="0.25">
      <c r="A73" s="15">
        <v>69</v>
      </c>
      <c r="B73" s="24">
        <f t="shared" si="8"/>
        <v>0.98245217047378863</v>
      </c>
      <c r="C73" s="16">
        <f t="shared" si="9"/>
        <v>1.7547829526211364E-2</v>
      </c>
      <c r="D73" s="27">
        <f>Males!D73</f>
        <v>77498.761341474295</v>
      </c>
      <c r="E73" s="27">
        <f>Females!D73</f>
        <v>88949.513265414105</v>
      </c>
      <c r="F73" s="26">
        <f t="shared" si="10"/>
        <v>83224.137303444208</v>
      </c>
      <c r="G73" s="26">
        <f t="shared" si="11"/>
        <v>1460.4029738668469</v>
      </c>
      <c r="H73" s="30">
        <f t="shared" si="12"/>
        <v>261.51180737760018</v>
      </c>
      <c r="I73" s="26">
        <f>SUM(H73:$H$109)</f>
        <v>10388.545469211018</v>
      </c>
      <c r="J73" s="26">
        <f>SUM(I73:$I$109)</f>
        <v>155187.63525221834</v>
      </c>
      <c r="K73" s="26">
        <f t="shared" si="13"/>
        <v>15273.517207213532</v>
      </c>
      <c r="L73" s="26">
        <f>SUM(K73:$K$109)</f>
        <v>201260.83560570402</v>
      </c>
      <c r="M73" s="26">
        <f>SUM(L73:$L$109)</f>
        <v>1898215.8545636146</v>
      </c>
      <c r="O73" s="17">
        <f t="shared" si="6"/>
        <v>0.50384297555868729</v>
      </c>
      <c r="P73" s="17">
        <f t="shared" si="7"/>
        <v>0.50133629408824609</v>
      </c>
    </row>
    <row r="74" spans="1:16" x14ac:dyDescent="0.25">
      <c r="A74" s="15">
        <v>70</v>
      </c>
      <c r="B74" s="24">
        <f t="shared" si="8"/>
        <v>0.98073448116427286</v>
      </c>
      <c r="C74" s="16">
        <f t="shared" si="9"/>
        <v>1.9265518835727118E-2</v>
      </c>
      <c r="D74" s="27">
        <f>Males!D74</f>
        <v>75627.860552601604</v>
      </c>
      <c r="E74" s="27">
        <f>Females!D74</f>
        <v>87899.608106553103</v>
      </c>
      <c r="F74" s="26">
        <f t="shared" si="10"/>
        <v>81763.734329577361</v>
      </c>
      <c r="G74" s="26">
        <f t="shared" si="11"/>
        <v>1575.2207638058608</v>
      </c>
      <c r="H74" s="30">
        <f t="shared" si="12"/>
        <v>275.22561983784584</v>
      </c>
      <c r="I74" s="26">
        <f>SUM(H74:$H$109)</f>
        <v>10127.033661833419</v>
      </c>
      <c r="J74" s="26">
        <f>SUM(I74:$I$109)</f>
        <v>144799.08978300737</v>
      </c>
      <c r="K74" s="26">
        <f t="shared" si="13"/>
        <v>14641.288962767643</v>
      </c>
      <c r="L74" s="26">
        <f>SUM(K74:$K$109)</f>
        <v>185987.31839849052</v>
      </c>
      <c r="M74" s="26">
        <f>SUM(L74:$L$109)</f>
        <v>1696955.0189579106</v>
      </c>
      <c r="O74" s="17">
        <f t="shared" si="6"/>
        <v>0.53561951531092744</v>
      </c>
      <c r="P74" s="17">
        <f t="shared" si="7"/>
        <v>0.5329547416029129</v>
      </c>
    </row>
    <row r="75" spans="1:16" x14ac:dyDescent="0.25">
      <c r="A75" s="15">
        <v>71</v>
      </c>
      <c r="B75" s="24">
        <f t="shared" si="8"/>
        <v>0.97884363238663463</v>
      </c>
      <c r="C75" s="16">
        <f t="shared" si="9"/>
        <v>2.1156367613365399E-2</v>
      </c>
      <c r="D75" s="27">
        <f>Males!D75</f>
        <v>73629.771576819097</v>
      </c>
      <c r="E75" s="27">
        <f>Females!D75</f>
        <v>86747.255554723903</v>
      </c>
      <c r="F75" s="26">
        <f t="shared" si="10"/>
        <v>80188.5135657715</v>
      </c>
      <c r="G75" s="26">
        <f t="shared" si="11"/>
        <v>1696.4976713668002</v>
      </c>
      <c r="H75" s="30">
        <f t="shared" si="12"/>
        <v>289.22080832189613</v>
      </c>
      <c r="I75" s="26">
        <f>SUM(H75:$H$109)</f>
        <v>9851.8080419955713</v>
      </c>
      <c r="J75" s="26">
        <f>SUM(I75:$I$109)</f>
        <v>134672.0561211739</v>
      </c>
      <c r="K75" s="26">
        <f t="shared" si="13"/>
        <v>14010.692251600485</v>
      </c>
      <c r="L75" s="26">
        <f>SUM(K75:$K$109)</f>
        <v>171346.02943572288</v>
      </c>
      <c r="M75" s="26">
        <f>SUM(L75:$L$109)</f>
        <v>1510967.70055942</v>
      </c>
      <c r="O75" s="17">
        <f t="shared" si="6"/>
        <v>0.56710294327248456</v>
      </c>
      <c r="P75" s="17">
        <f t="shared" si="7"/>
        <v>0.56428153559451211</v>
      </c>
    </row>
    <row r="76" spans="1:16" x14ac:dyDescent="0.25">
      <c r="A76" s="15">
        <v>72</v>
      </c>
      <c r="B76" s="24">
        <f t="shared" si="8"/>
        <v>0.97675443819288676</v>
      </c>
      <c r="C76" s="16">
        <f t="shared" si="9"/>
        <v>2.324556180711318E-2</v>
      </c>
      <c r="D76" s="27">
        <f>Males!D76</f>
        <v>71499.349350965902</v>
      </c>
      <c r="E76" s="27">
        <f>Females!D76</f>
        <v>85484.682437843498</v>
      </c>
      <c r="F76" s="26">
        <f t="shared" si="10"/>
        <v>78492.0158944047</v>
      </c>
      <c r="G76" s="26">
        <f t="shared" si="11"/>
        <v>1824.5910068382946</v>
      </c>
      <c r="H76" s="30">
        <f t="shared" si="12"/>
        <v>303.50834370379954</v>
      </c>
      <c r="I76" s="26">
        <f>SUM(H76:$H$109)</f>
        <v>9562.5872336736757</v>
      </c>
      <c r="J76" s="26">
        <f>SUM(I76:$I$109)</f>
        <v>124820.24807917833</v>
      </c>
      <c r="K76" s="26">
        <f t="shared" si="13"/>
        <v>13381.406097365954</v>
      </c>
      <c r="L76" s="26">
        <f>SUM(K76:$K$109)</f>
        <v>157335.33718412239</v>
      </c>
      <c r="M76" s="26">
        <f>SUM(L76:$L$109)</f>
        <v>1339621.6711236972</v>
      </c>
      <c r="O76" s="17">
        <f t="shared" si="6"/>
        <v>0.5980138285830604</v>
      </c>
      <c r="P76" s="17">
        <f t="shared" si="7"/>
        <v>0.5950386354060303</v>
      </c>
    </row>
    <row r="77" spans="1:16" x14ac:dyDescent="0.25">
      <c r="A77" s="15">
        <v>73</v>
      </c>
      <c r="B77" s="24">
        <f t="shared" si="8"/>
        <v>0.97443800350862464</v>
      </c>
      <c r="C77" s="16">
        <f t="shared" si="9"/>
        <v>2.5561996491375368E-2</v>
      </c>
      <c r="D77" s="27">
        <f>Males!D77</f>
        <v>69230.795190303907</v>
      </c>
      <c r="E77" s="27">
        <f>Females!D77</f>
        <v>84104.054584828904</v>
      </c>
      <c r="F77" s="26">
        <f t="shared" si="10"/>
        <v>76667.424887566405</v>
      </c>
      <c r="G77" s="26">
        <f t="shared" si="11"/>
        <v>1959.7724459787569</v>
      </c>
      <c r="H77" s="30">
        <f t="shared" si="12"/>
        <v>318.0823630150847</v>
      </c>
      <c r="I77" s="26">
        <f>SUM(H77:$H$109)</f>
        <v>9259.0788899698764</v>
      </c>
      <c r="J77" s="26">
        <f>SUM(I77:$I$109)</f>
        <v>115257.66084550465</v>
      </c>
      <c r="K77" s="26">
        <f t="shared" si="13"/>
        <v>12753.106343531916</v>
      </c>
      <c r="L77" s="26">
        <f>SUM(K77:$K$109)</f>
        <v>143953.93108675643</v>
      </c>
      <c r="M77" s="26">
        <f>SUM(L77:$L$109)</f>
        <v>1182286.3339395747</v>
      </c>
      <c r="O77" s="17">
        <f t="shared" si="6"/>
        <v>0.62795132266679687</v>
      </c>
      <c r="P77" s="17">
        <f t="shared" si="7"/>
        <v>0.62482718673313131</v>
      </c>
    </row>
    <row r="78" spans="1:16" x14ac:dyDescent="0.25">
      <c r="A78" s="15">
        <v>74</v>
      </c>
      <c r="B78" s="24">
        <f t="shared" si="8"/>
        <v>0.97185834836711238</v>
      </c>
      <c r="C78" s="16">
        <f t="shared" si="9"/>
        <v>2.8141651632887607E-2</v>
      </c>
      <c r="D78" s="27">
        <f>Males!D78</f>
        <v>66820.257973423199</v>
      </c>
      <c r="E78" s="27">
        <f>Females!D78</f>
        <v>82595.046909752098</v>
      </c>
      <c r="F78" s="26">
        <f t="shared" si="10"/>
        <v>74707.652441587648</v>
      </c>
      <c r="G78" s="26">
        <f t="shared" si="11"/>
        <v>2102.3967293220048</v>
      </c>
      <c r="H78" s="30">
        <f t="shared" si="12"/>
        <v>332.94879780521171</v>
      </c>
      <c r="I78" s="26">
        <f>SUM(H78:$H$109)</f>
        <v>8940.9965269547902</v>
      </c>
      <c r="J78" s="26">
        <f>SUM(I78:$I$109)</f>
        <v>105998.58195553478</v>
      </c>
      <c r="K78" s="26">
        <f t="shared" si="13"/>
        <v>12125.482564411686</v>
      </c>
      <c r="L78" s="26">
        <f>SUM(K78:$K$109)</f>
        <v>131200.82474322457</v>
      </c>
      <c r="M78" s="26">
        <f>SUM(L78:$L$109)</f>
        <v>1038332.4028528185</v>
      </c>
      <c r="O78" s="17">
        <f t="shared" si="6"/>
        <v>0.656541536630738</v>
      </c>
      <c r="P78" s="17">
        <f t="shared" si="7"/>
        <v>0.65327516082660508</v>
      </c>
    </row>
    <row r="79" spans="1:16" x14ac:dyDescent="0.25">
      <c r="A79" s="15">
        <v>75</v>
      </c>
      <c r="B79" s="24">
        <f t="shared" si="8"/>
        <v>0.96900423895823484</v>
      </c>
      <c r="C79" s="16">
        <f t="shared" si="9"/>
        <v>3.0995761041765196E-2</v>
      </c>
      <c r="D79" s="27">
        <f>Males!D79</f>
        <v>64267.0383944922</v>
      </c>
      <c r="E79" s="27">
        <f>Females!D79</f>
        <v>80943.473030039095</v>
      </c>
      <c r="F79" s="26">
        <f t="shared" si="10"/>
        <v>72605.255712265644</v>
      </c>
      <c r="G79" s="26">
        <f t="shared" si="11"/>
        <v>2250.4551564336434</v>
      </c>
      <c r="H79" s="30">
        <f t="shared" si="12"/>
        <v>347.74586881246705</v>
      </c>
      <c r="I79" s="26">
        <f>SUM(H79:$H$109)</f>
        <v>8608.0477291495772</v>
      </c>
      <c r="J79" s="26">
        <f>SUM(I79:$I$109)</f>
        <v>97057.585428580001</v>
      </c>
      <c r="K79" s="26">
        <f t="shared" si="13"/>
        <v>11498.225937373185</v>
      </c>
      <c r="L79" s="26">
        <f>SUM(K79:$K$109)</f>
        <v>119075.34217881285</v>
      </c>
      <c r="M79" s="26">
        <f>SUM(L79:$L$109)</f>
        <v>907131.57810959395</v>
      </c>
      <c r="O79" s="17">
        <f t="shared" si="6"/>
        <v>0.68346307091463476</v>
      </c>
      <c r="P79" s="17">
        <f t="shared" si="7"/>
        <v>0.68006275712898989</v>
      </c>
    </row>
    <row r="80" spans="1:16" x14ac:dyDescent="0.25">
      <c r="A80" s="15">
        <v>76</v>
      </c>
      <c r="B80" s="24">
        <f t="shared" si="8"/>
        <v>0.96580317137906357</v>
      </c>
      <c r="C80" s="16">
        <f t="shared" si="9"/>
        <v>3.4196828620936419E-2</v>
      </c>
      <c r="D80" s="27">
        <f>Males!D80</f>
        <v>61578.194492349401</v>
      </c>
      <c r="E80" s="27">
        <f>Females!D80</f>
        <v>79131.406619314599</v>
      </c>
      <c r="F80" s="26">
        <f t="shared" si="10"/>
        <v>70354.800555832</v>
      </c>
      <c r="G80" s="26">
        <f t="shared" si="11"/>
        <v>2405.9110572679492</v>
      </c>
      <c r="H80" s="30">
        <f t="shared" si="12"/>
        <v>362.74381907707965</v>
      </c>
      <c r="I80" s="26">
        <f>SUM(H80:$H$109)</f>
        <v>8260.3018603371056</v>
      </c>
      <c r="J80" s="26">
        <f>SUM(I80:$I$109)</f>
        <v>88449.537699430424</v>
      </c>
      <c r="K80" s="26">
        <f t="shared" si="13"/>
        <v>10871.396914740979</v>
      </c>
      <c r="L80" s="26">
        <f>SUM(K80:$K$109)</f>
        <v>107577.11624143967</v>
      </c>
      <c r="M80" s="26">
        <f>SUM(L80:$L$109)</f>
        <v>788056.235930781</v>
      </c>
      <c r="O80" s="17">
        <f t="shared" si="6"/>
        <v>0.70847965156904069</v>
      </c>
      <c r="P80" s="17">
        <f t="shared" si="7"/>
        <v>0.70495487718312511</v>
      </c>
    </row>
    <row r="81" spans="1:16" x14ac:dyDescent="0.25">
      <c r="A81" s="15">
        <v>77</v>
      </c>
      <c r="B81" s="24">
        <f t="shared" si="8"/>
        <v>0.9621918784375344</v>
      </c>
      <c r="C81" s="16">
        <f t="shared" si="9"/>
        <v>3.7808121562465602E-2</v>
      </c>
      <c r="D81" s="27">
        <f>Males!D81</f>
        <v>58758.314159635796</v>
      </c>
      <c r="E81" s="27">
        <f>Females!D81</f>
        <v>77139.464837492298</v>
      </c>
      <c r="F81" s="26">
        <f t="shared" si="10"/>
        <v>67948.889498564051</v>
      </c>
      <c r="G81" s="26">
        <f t="shared" si="11"/>
        <v>2569.0198741962522</v>
      </c>
      <c r="H81" s="30">
        <f t="shared" si="12"/>
        <v>377.93468748560338</v>
      </c>
      <c r="I81" s="26">
        <f>SUM(H81:$H$109)</f>
        <v>7897.5580412600239</v>
      </c>
      <c r="J81" s="26">
        <f>SUM(I81:$I$109)</f>
        <v>80189.235839093308</v>
      </c>
      <c r="K81" s="26">
        <f t="shared" si="13"/>
        <v>10244.784238509992</v>
      </c>
      <c r="L81" s="26">
        <f>SUM(K81:$K$109)</f>
        <v>96705.719326698687</v>
      </c>
      <c r="M81" s="26">
        <f>SUM(L81:$L$109)</f>
        <v>680479.1196893414</v>
      </c>
      <c r="O81" s="17">
        <f t="shared" si="6"/>
        <v>0.73143900466177159</v>
      </c>
      <c r="P81" s="17">
        <f t="shared" si="7"/>
        <v>0.72780000463857875</v>
      </c>
    </row>
    <row r="82" spans="1:16" x14ac:dyDescent="0.25">
      <c r="A82" s="15">
        <v>78</v>
      </c>
      <c r="B82" s="24">
        <f t="shared" si="8"/>
        <v>0.9581031369312204</v>
      </c>
      <c r="C82" s="16">
        <f t="shared" si="9"/>
        <v>4.1896863068779551E-2</v>
      </c>
      <c r="D82" s="27">
        <f>Males!D82</f>
        <v>55812.223088026301</v>
      </c>
      <c r="E82" s="27">
        <f>Females!D82</f>
        <v>74947.516160709303</v>
      </c>
      <c r="F82" s="26">
        <f t="shared" si="10"/>
        <v>65379.869624367799</v>
      </c>
      <c r="G82" s="26">
        <f t="shared" si="11"/>
        <v>2739.2114451067973</v>
      </c>
      <c r="H82" s="30">
        <f t="shared" si="12"/>
        <v>393.19110521748757</v>
      </c>
      <c r="I82" s="26">
        <f>SUM(H82:$H$109)</f>
        <v>7519.623353774421</v>
      </c>
      <c r="J82" s="26">
        <f>SUM(I82:$I$109)</f>
        <v>72291.677797833298</v>
      </c>
      <c r="K82" s="26">
        <f t="shared" si="13"/>
        <v>9618.189739410067</v>
      </c>
      <c r="L82" s="26">
        <f>SUM(K82:$K$109)</f>
        <v>86460.935088188708</v>
      </c>
      <c r="M82" s="26">
        <f>SUM(L82:$L$109)</f>
        <v>583773.40036264271</v>
      </c>
      <c r="O82" s="17">
        <f t="shared" si="6"/>
        <v>0.75228678649578995</v>
      </c>
      <c r="P82" s="17">
        <f t="shared" si="7"/>
        <v>0.74854406616496516</v>
      </c>
    </row>
    <row r="83" spans="1:16" x14ac:dyDescent="0.25">
      <c r="A83" s="15">
        <v>79</v>
      </c>
      <c r="B83" s="24">
        <f t="shared" si="8"/>
        <v>0.95347404232655308</v>
      </c>
      <c r="C83" s="16">
        <f t="shared" si="9"/>
        <v>4.6525957673446874E-2</v>
      </c>
      <c r="D83" s="27">
        <f>Males!D83</f>
        <v>52745.2487858807</v>
      </c>
      <c r="E83" s="27">
        <f>Females!D83</f>
        <v>72536.067572641303</v>
      </c>
      <c r="F83" s="26">
        <f t="shared" si="10"/>
        <v>62640.658179261001</v>
      </c>
      <c r="G83" s="26">
        <f t="shared" si="11"/>
        <v>2914.4166110851511</v>
      </c>
      <c r="H83" s="30">
        <f t="shared" si="12"/>
        <v>408.18646289217321</v>
      </c>
      <c r="I83" s="26">
        <f>SUM(H83:$H$109)</f>
        <v>7126.4322485569328</v>
      </c>
      <c r="J83" s="26">
        <f>SUM(I83:$I$109)</f>
        <v>64772.054444058893</v>
      </c>
      <c r="K83" s="26">
        <f t="shared" si="13"/>
        <v>8991.5474269253464</v>
      </c>
      <c r="L83" s="26">
        <f>SUM(K83:$K$109)</f>
        <v>76842.745348778626</v>
      </c>
      <c r="M83" s="26">
        <f>SUM(L83:$L$109)</f>
        <v>497312.46527445363</v>
      </c>
      <c r="O83" s="17">
        <f t="shared" si="6"/>
        <v>0.77106400237751527</v>
      </c>
      <c r="P83" s="17">
        <f t="shared" si="7"/>
        <v>0.76722786306220436</v>
      </c>
    </row>
    <row r="84" spans="1:16" x14ac:dyDescent="0.25">
      <c r="A84" s="15">
        <v>80</v>
      </c>
      <c r="B84" s="24">
        <f t="shared" si="8"/>
        <v>0.94824454438499073</v>
      </c>
      <c r="C84" s="16">
        <f t="shared" si="9"/>
        <v>5.1755455615009306E-2</v>
      </c>
      <c r="D84" s="27">
        <f>Males!D84</f>
        <v>49563.678919807498</v>
      </c>
      <c r="E84" s="27">
        <f>Females!D84</f>
        <v>69888.804216544202</v>
      </c>
      <c r="F84" s="26">
        <f t="shared" si="10"/>
        <v>59726.24156817585</v>
      </c>
      <c r="G84" s="26">
        <f t="shared" si="11"/>
        <v>3091.158844533049</v>
      </c>
      <c r="H84" s="30">
        <f t="shared" si="12"/>
        <v>422.43230580257961</v>
      </c>
      <c r="I84" s="26">
        <f>SUM(H84:$H$109)</f>
        <v>6718.2457856647598</v>
      </c>
      <c r="J84" s="26">
        <f>SUM(I84:$I$109)</f>
        <v>57645.62219550195</v>
      </c>
      <c r="K84" s="26">
        <f t="shared" si="13"/>
        <v>8365.1195216320721</v>
      </c>
      <c r="L84" s="26">
        <f>SUM(K84:$K$109)</f>
        <v>67851.197921853294</v>
      </c>
      <c r="M84" s="26">
        <f>SUM(L84:$L$109)</f>
        <v>420469.71992567508</v>
      </c>
      <c r="O84" s="17">
        <f t="shared" si="6"/>
        <v>0.78789495535806831</v>
      </c>
      <c r="P84" s="17">
        <f t="shared" si="7"/>
        <v>0.78397507995827698</v>
      </c>
    </row>
    <row r="85" spans="1:16" x14ac:dyDescent="0.25">
      <c r="A85" s="15">
        <v>81</v>
      </c>
      <c r="B85" s="24">
        <f t="shared" si="8"/>
        <v>0.94229601706013988</v>
      </c>
      <c r="C85" s="16">
        <f t="shared" si="9"/>
        <v>5.7703982939860073E-2</v>
      </c>
      <c r="D85" s="27">
        <f>Males!D85</f>
        <v>46275.621676610703</v>
      </c>
      <c r="E85" s="27">
        <f>Females!D85</f>
        <v>66994.543770674907</v>
      </c>
      <c r="F85" s="26">
        <f t="shared" si="10"/>
        <v>56635.082723642801</v>
      </c>
      <c r="G85" s="26">
        <f t="shared" si="11"/>
        <v>3268.069847282648</v>
      </c>
      <c r="H85" s="30">
        <f t="shared" si="12"/>
        <v>435.76863505000057</v>
      </c>
      <c r="I85" s="26">
        <f>SUM(H85:$H$109)</f>
        <v>6295.8134798621804</v>
      </c>
      <c r="J85" s="26">
        <f>SUM(I85:$I$109)</f>
        <v>50927.37640983719</v>
      </c>
      <c r="K85" s="26">
        <f t="shared" si="13"/>
        <v>7739.6503342364813</v>
      </c>
      <c r="L85" s="26">
        <f>SUM(K85:$K$109)</f>
        <v>59486.078400221224</v>
      </c>
      <c r="M85" s="26">
        <f>SUM(L85:$L$109)</f>
        <v>352618.5220038218</v>
      </c>
    </row>
    <row r="86" spans="1:16" x14ac:dyDescent="0.25">
      <c r="A86" s="15">
        <v>82</v>
      </c>
      <c r="B86" s="24">
        <f t="shared" si="8"/>
        <v>0.93557319358537028</v>
      </c>
      <c r="C86" s="16">
        <f t="shared" si="9"/>
        <v>6.4426806414629736E-2</v>
      </c>
      <c r="D86" s="27">
        <f>Males!D86</f>
        <v>42891.620536231298</v>
      </c>
      <c r="E86" s="27">
        <f>Females!D86</f>
        <v>63842.405216489002</v>
      </c>
      <c r="F86" s="26">
        <f t="shared" si="10"/>
        <v>53367.012876360153</v>
      </c>
      <c r="G86" s="26">
        <f t="shared" si="11"/>
        <v>3438.266207512308</v>
      </c>
      <c r="H86" s="30">
        <f t="shared" si="12"/>
        <v>447.33509778608322</v>
      </c>
      <c r="I86" s="26">
        <f>SUM(H86:$H$109)</f>
        <v>5860.0448448121806</v>
      </c>
      <c r="J86" s="26">
        <f>SUM(I86:$I$109)</f>
        <v>44631.562929975014</v>
      </c>
      <c r="K86" s="26">
        <f t="shared" si="13"/>
        <v>7116.0261085496741</v>
      </c>
      <c r="L86" s="26">
        <f>SUM(K86:$K$109)</f>
        <v>51746.428065984735</v>
      </c>
      <c r="M86" s="26">
        <f>SUM(L86:$L$109)</f>
        <v>293132.44360360055</v>
      </c>
    </row>
    <row r="87" spans="1:16" x14ac:dyDescent="0.25">
      <c r="A87" s="15">
        <v>83</v>
      </c>
      <c r="B87" s="24">
        <f t="shared" si="8"/>
        <v>0.92799362365475724</v>
      </c>
      <c r="C87" s="16">
        <f t="shared" si="9"/>
        <v>7.2006376345242804E-2</v>
      </c>
      <c r="D87" s="27">
        <f>Males!D87</f>
        <v>39426.276837274701</v>
      </c>
      <c r="E87" s="27">
        <f>Females!D87</f>
        <v>60431.216500420996</v>
      </c>
      <c r="F87" s="26">
        <f t="shared" si="10"/>
        <v>49928.746668847845</v>
      </c>
      <c r="G87" s="26">
        <f t="shared" si="11"/>
        <v>3595.188123083346</v>
      </c>
      <c r="H87" s="30">
        <f t="shared" si="12"/>
        <v>456.3982102432301</v>
      </c>
      <c r="I87" s="26">
        <f>SUM(H87:$H$109)</f>
        <v>5412.7097470260969</v>
      </c>
      <c r="J87" s="26">
        <f>SUM(I87:$I$109)</f>
        <v>38771.518085162832</v>
      </c>
      <c r="K87" s="26">
        <f t="shared" si="13"/>
        <v>6495.9719304589871</v>
      </c>
      <c r="L87" s="26">
        <f>SUM(K87:$K$109)</f>
        <v>44630.40195743506</v>
      </c>
      <c r="M87" s="26">
        <f>SUM(L87:$L$109)</f>
        <v>241386.01553761595</v>
      </c>
    </row>
    <row r="88" spans="1:16" x14ac:dyDescent="0.25">
      <c r="A88" s="15">
        <v>84</v>
      </c>
      <c r="B88" s="24">
        <f t="shared" si="8"/>
        <v>0.91948902032095692</v>
      </c>
      <c r="C88" s="16">
        <f t="shared" si="9"/>
        <v>8.0510979679043138E-2</v>
      </c>
      <c r="D88" s="27">
        <f>Males!D88</f>
        <v>35901.010991382696</v>
      </c>
      <c r="E88" s="27">
        <f>Females!D88</f>
        <v>56766.106100146302</v>
      </c>
      <c r="F88" s="26">
        <f t="shared" si="10"/>
        <v>46333.558545764499</v>
      </c>
      <c r="G88" s="26">
        <f t="shared" si="11"/>
        <v>3730.3601905358009</v>
      </c>
      <c r="H88" s="30">
        <f t="shared" si="12"/>
        <v>462.06376993094926</v>
      </c>
      <c r="I88" s="26">
        <f>SUM(H88:$H$109)</f>
        <v>4956.3115367828659</v>
      </c>
      <c r="J88" s="26">
        <f>SUM(I88:$I$109)</f>
        <v>33358.808338136725</v>
      </c>
      <c r="K88" s="26">
        <f t="shared" si="13"/>
        <v>5881.9044986026738</v>
      </c>
      <c r="L88" s="26">
        <f>SUM(K88:$K$109)</f>
        <v>38134.430026976072</v>
      </c>
      <c r="M88" s="26">
        <f>SUM(L88:$L$109)</f>
        <v>196755.61358018089</v>
      </c>
    </row>
    <row r="89" spans="1:16" x14ac:dyDescent="0.25">
      <c r="A89" s="15">
        <v>85</v>
      </c>
      <c r="B89" s="24">
        <f t="shared" si="8"/>
        <v>0.91012243592133124</v>
      </c>
      <c r="C89" s="16">
        <f t="shared" si="9"/>
        <v>8.9877564078668717E-2</v>
      </c>
      <c r="D89" s="27">
        <f>Males!D89</f>
        <v>32346.532757706998</v>
      </c>
      <c r="E89" s="27">
        <f>Females!D89</f>
        <v>52859.863952750398</v>
      </c>
      <c r="F89" s="26">
        <f t="shared" si="10"/>
        <v>42603.198355228698</v>
      </c>
      <c r="G89" s="26">
        <f t="shared" si="11"/>
        <v>3829.0716901283013</v>
      </c>
      <c r="H89" s="30">
        <f t="shared" si="12"/>
        <v>462.77883020575331</v>
      </c>
      <c r="I89" s="26">
        <f>SUM(H89:$H$109)</f>
        <v>4494.2477668519168</v>
      </c>
      <c r="J89" s="26">
        <f>SUM(I89:$I$109)</f>
        <v>28402.496801353856</v>
      </c>
      <c r="K89" s="26">
        <f t="shared" si="13"/>
        <v>5277.0760563755439</v>
      </c>
      <c r="L89" s="26">
        <f>SUM(K89:$K$109)</f>
        <v>32252.525528373397</v>
      </c>
      <c r="M89" s="26">
        <f>SUM(L89:$L$109)</f>
        <v>158621.18355320481</v>
      </c>
    </row>
    <row r="90" spans="1:16" x14ac:dyDescent="0.25">
      <c r="A90" s="15">
        <v>86</v>
      </c>
      <c r="B90" s="24">
        <f t="shared" si="8"/>
        <v>0.89972996169491204</v>
      </c>
      <c r="C90" s="16">
        <f t="shared" si="9"/>
        <v>0.100270038305088</v>
      </c>
      <c r="D90" s="27">
        <f>Males!D90</f>
        <v>28812.8729231445</v>
      </c>
      <c r="E90" s="27">
        <f>Females!D90</f>
        <v>48735.380407056298</v>
      </c>
      <c r="F90" s="26">
        <f t="shared" si="10"/>
        <v>38774.126665100397</v>
      </c>
      <c r="G90" s="26">
        <f t="shared" si="11"/>
        <v>3887.883165955951</v>
      </c>
      <c r="H90" s="30">
        <f t="shared" si="12"/>
        <v>458.48172454042827</v>
      </c>
      <c r="I90" s="26">
        <f>SUM(H90:$H$109)</f>
        <v>4031.4689366461653</v>
      </c>
      <c r="J90" s="26">
        <f>SUM(I90:$I$109)</f>
        <v>23908.24903450194</v>
      </c>
      <c r="K90" s="26">
        <f t="shared" si="13"/>
        <v>4686.2128558694139</v>
      </c>
      <c r="L90" s="26">
        <f>SUM(K90:$K$109)</f>
        <v>26975.44947199785</v>
      </c>
      <c r="M90" s="26">
        <f>SUM(L90:$L$109)</f>
        <v>126368.65802483138</v>
      </c>
    </row>
    <row r="91" spans="1:16" x14ac:dyDescent="0.25">
      <c r="A91" s="15">
        <v>87</v>
      </c>
      <c r="B91" s="24">
        <f t="shared" si="8"/>
        <v>0.88832004250639818</v>
      </c>
      <c r="C91" s="16">
        <f t="shared" si="9"/>
        <v>0.11167995749360179</v>
      </c>
      <c r="D91" s="27">
        <f>Males!D91</f>
        <v>25343.012472088099</v>
      </c>
      <c r="E91" s="27">
        <f>Females!D91</f>
        <v>44429.4745262008</v>
      </c>
      <c r="F91" s="26">
        <f t="shared" si="10"/>
        <v>34886.243499144446</v>
      </c>
      <c r="G91" s="26">
        <f t="shared" si="11"/>
        <v>3896.0941910958936</v>
      </c>
      <c r="H91" s="30">
        <f t="shared" si="12"/>
        <v>448.29831680864447</v>
      </c>
      <c r="I91" s="26">
        <f>SUM(H91:$H$109)</f>
        <v>3572.9872121057369</v>
      </c>
      <c r="J91" s="26">
        <f>SUM(I91:$I$109)</f>
        <v>19876.780097855775</v>
      </c>
      <c r="K91" s="26">
        <f t="shared" si="13"/>
        <v>4113.9881008467191</v>
      </c>
      <c r="L91" s="26">
        <f>SUM(K91:$K$109)</f>
        <v>22289.236616128441</v>
      </c>
      <c r="M91" s="26">
        <f>SUM(L91:$L$109)</f>
        <v>99393.208552833545</v>
      </c>
    </row>
    <row r="92" spans="1:16" x14ac:dyDescent="0.25">
      <c r="A92" s="15">
        <v>88</v>
      </c>
      <c r="B92" s="24">
        <f t="shared" si="8"/>
        <v>0.87595220784061389</v>
      </c>
      <c r="C92" s="16">
        <f t="shared" si="9"/>
        <v>0.12404779215938613</v>
      </c>
      <c r="D92" s="27">
        <f>Males!D92</f>
        <v>21982.6829537954</v>
      </c>
      <c r="E92" s="27">
        <f>Females!D92</f>
        <v>39997.615662301701</v>
      </c>
      <c r="F92" s="26">
        <f t="shared" si="10"/>
        <v>30990.149308048552</v>
      </c>
      <c r="G92" s="26">
        <f t="shared" si="11"/>
        <v>3844.2596003531507</v>
      </c>
      <c r="H92" s="30">
        <f t="shared" si="12"/>
        <v>431.59778301535215</v>
      </c>
      <c r="I92" s="26">
        <f>SUM(H92:$H$109)</f>
        <v>3124.6888952970926</v>
      </c>
      <c r="J92" s="26">
        <f>SUM(I92:$I$109)</f>
        <v>16303.792885750041</v>
      </c>
      <c r="K92" s="26">
        <f t="shared" si="13"/>
        <v>3565.8357039204352</v>
      </c>
      <c r="L92" s="26">
        <f>SUM(K92:$K$109)</f>
        <v>18175.248515281721</v>
      </c>
      <c r="M92" s="26">
        <f>SUM(L92:$L$109)</f>
        <v>77103.9719367051</v>
      </c>
    </row>
    <row r="93" spans="1:16" x14ac:dyDescent="0.25">
      <c r="A93" s="15">
        <v>89</v>
      </c>
      <c r="B93" s="24">
        <f t="shared" si="8"/>
        <v>0.86272474626776496</v>
      </c>
      <c r="C93" s="16">
        <f t="shared" si="9"/>
        <v>0.13727525373223504</v>
      </c>
      <c r="D93" s="27">
        <f>Males!D93</f>
        <v>18778.308636113201</v>
      </c>
      <c r="E93" s="27">
        <f>Females!D93</f>
        <v>35513.470779277603</v>
      </c>
      <c r="F93" s="26">
        <f t="shared" si="10"/>
        <v>27145.889707695402</v>
      </c>
      <c r="G93" s="26">
        <f t="shared" si="11"/>
        <v>3726.4588974111539</v>
      </c>
      <c r="H93" s="30">
        <f t="shared" si="12"/>
        <v>408.21754821315812</v>
      </c>
      <c r="I93" s="26">
        <f>SUM(H93:$H$109)</f>
        <v>2693.0911122817406</v>
      </c>
      <c r="J93" s="26">
        <f>SUM(I93:$I$109)</f>
        <v>13179.103990452946</v>
      </c>
      <c r="K93" s="26">
        <f t="shared" si="13"/>
        <v>3047.688510615752</v>
      </c>
      <c r="L93" s="26">
        <f>SUM(K93:$K$109)</f>
        <v>14609.412811361282</v>
      </c>
      <c r="M93" s="26">
        <f>SUM(L93:$L$109)</f>
        <v>58928.723421423398</v>
      </c>
    </row>
    <row r="94" spans="1:16" x14ac:dyDescent="0.25">
      <c r="A94" s="15">
        <v>90</v>
      </c>
      <c r="B94" s="24">
        <f t="shared" si="8"/>
        <v>0.84876717238227317</v>
      </c>
      <c r="C94" s="16">
        <f t="shared" si="9"/>
        <v>0.15123282761772688</v>
      </c>
      <c r="D94" s="27">
        <f>Males!D94</f>
        <v>15774.4997469966</v>
      </c>
      <c r="E94" s="27">
        <f>Females!D94</f>
        <v>31064.361873571899</v>
      </c>
      <c r="F94" s="26">
        <f t="shared" si="10"/>
        <v>23419.430810284248</v>
      </c>
      <c r="G94" s="26">
        <f t="shared" si="11"/>
        <v>3541.7867426369994</v>
      </c>
      <c r="H94" s="30">
        <f t="shared" si="12"/>
        <v>378.57033524064025</v>
      </c>
      <c r="I94" s="26">
        <f>SUM(H94:$H$109)</f>
        <v>2284.8735640685823</v>
      </c>
      <c r="J94" s="26">
        <f>SUM(I94:$I$109)</f>
        <v>10486.012878171208</v>
      </c>
      <c r="K94" s="26">
        <f t="shared" si="13"/>
        <v>2565.4979403002699</v>
      </c>
      <c r="L94" s="26">
        <f>SUM(K94:$K$109)</f>
        <v>11561.724300745529</v>
      </c>
      <c r="M94" s="26">
        <f>SUM(L94:$L$109)</f>
        <v>44319.310610062108</v>
      </c>
    </row>
    <row r="95" spans="1:16" x14ac:dyDescent="0.25">
      <c r="A95" s="15">
        <v>91</v>
      </c>
      <c r="B95" s="24">
        <f t="shared" si="8"/>
        <v>0.83310802857507571</v>
      </c>
      <c r="C95" s="16">
        <f t="shared" si="9"/>
        <v>0.16689197142492426</v>
      </c>
      <c r="D95" s="27">
        <f>Males!D95</f>
        <v>13011.2744085959</v>
      </c>
      <c r="E95" s="27">
        <f>Females!D95</f>
        <v>26744.013726698598</v>
      </c>
      <c r="F95" s="26">
        <f t="shared" si="10"/>
        <v>19877.644067647248</v>
      </c>
      <c r="G95" s="26">
        <f t="shared" si="11"/>
        <v>3317.4192057325999</v>
      </c>
      <c r="H95" s="30">
        <f t="shared" si="12"/>
        <v>345.98188726478935</v>
      </c>
      <c r="I95" s="26">
        <f>SUM(H95:$H$109)</f>
        <v>1906.3032288279423</v>
      </c>
      <c r="J95" s="26">
        <f>SUM(I95:$I$109)</f>
        <v>8201.1393141026292</v>
      </c>
      <c r="K95" s="26">
        <f t="shared" si="13"/>
        <v>2124.6582375766138</v>
      </c>
      <c r="L95" s="26">
        <f>SUM(K95:$K$109)</f>
        <v>8996.2263604452619</v>
      </c>
      <c r="M95" s="26">
        <f>SUM(L95:$L$109)</f>
        <v>32757.58630931659</v>
      </c>
    </row>
    <row r="96" spans="1:16" x14ac:dyDescent="0.25">
      <c r="A96" s="15">
        <v>92</v>
      </c>
      <c r="B96" s="24">
        <f t="shared" si="8"/>
        <v>0.8162978554475121</v>
      </c>
      <c r="C96" s="16">
        <f t="shared" si="9"/>
        <v>0.18370214455248796</v>
      </c>
      <c r="D96" s="27">
        <f>Males!D96</f>
        <v>10521.276280661399</v>
      </c>
      <c r="E96" s="27">
        <f>Females!D96</f>
        <v>22599.1734431679</v>
      </c>
      <c r="F96" s="26">
        <f t="shared" si="10"/>
        <v>16560.224861914648</v>
      </c>
      <c r="G96" s="26">
        <f t="shared" si="11"/>
        <v>3042.1488214051496</v>
      </c>
      <c r="H96" s="30">
        <f t="shared" si="12"/>
        <v>309.57244812446112</v>
      </c>
      <c r="I96" s="26">
        <f>SUM(H96:$H$109)</f>
        <v>1560.3213415631531</v>
      </c>
      <c r="J96" s="26">
        <f>SUM(I96:$I$109)</f>
        <v>6294.8360852746855</v>
      </c>
      <c r="K96" s="26">
        <f t="shared" si="13"/>
        <v>1727.1069756133631</v>
      </c>
      <c r="L96" s="26">
        <f>SUM(K96:$K$109)</f>
        <v>6871.5681228686481</v>
      </c>
      <c r="M96" s="26">
        <f>SUM(L96:$L$109)</f>
        <v>23761.35994887133</v>
      </c>
    </row>
    <row r="97" spans="1:13" x14ac:dyDescent="0.25">
      <c r="A97" s="15">
        <v>93</v>
      </c>
      <c r="B97" s="24">
        <f t="shared" si="8"/>
        <v>0.79836825457637628</v>
      </c>
      <c r="C97" s="16">
        <f t="shared" si="9"/>
        <v>0.20163174542362375</v>
      </c>
      <c r="D97" s="27">
        <f>Males!D97</f>
        <v>8327.3211600492996</v>
      </c>
      <c r="E97" s="27">
        <f>Females!D97</f>
        <v>18708.8309209697</v>
      </c>
      <c r="F97" s="26">
        <f t="shared" si="10"/>
        <v>13518.076040509499</v>
      </c>
      <c r="G97" s="26">
        <f t="shared" si="11"/>
        <v>2725.673266817199</v>
      </c>
      <c r="H97" s="30">
        <f t="shared" si="12"/>
        <v>270.63532171197147</v>
      </c>
      <c r="I97" s="26">
        <f>SUM(H97:$H$109)</f>
        <v>1250.748893438692</v>
      </c>
      <c r="J97" s="26">
        <f>SUM(I97:$I$109)</f>
        <v>4734.514743711532</v>
      </c>
      <c r="K97" s="26">
        <f t="shared" si="13"/>
        <v>1375.6144552652765</v>
      </c>
      <c r="L97" s="26">
        <f>SUM(K97:$K$109)</f>
        <v>5144.4611472552851</v>
      </c>
      <c r="M97" s="26">
        <f>SUM(L97:$L$109)</f>
        <v>16889.791826002678</v>
      </c>
    </row>
    <row r="98" spans="1:13" x14ac:dyDescent="0.25">
      <c r="A98" s="15">
        <v>94</v>
      </c>
      <c r="B98" s="24">
        <f t="shared" si="8"/>
        <v>0.77937753137377164</v>
      </c>
      <c r="C98" s="16">
        <f t="shared" si="9"/>
        <v>0.22062246862622836</v>
      </c>
      <c r="D98" s="27">
        <f>Males!D98</f>
        <v>6440.6249520236997</v>
      </c>
      <c r="E98" s="27">
        <f>Females!D98</f>
        <v>15144.1805953609</v>
      </c>
      <c r="F98" s="26">
        <f t="shared" si="10"/>
        <v>10792.4027736923</v>
      </c>
      <c r="G98" s="26">
        <f t="shared" si="11"/>
        <v>2381.0465423405494</v>
      </c>
      <c r="H98" s="30">
        <f t="shared" si="12"/>
        <v>230.67865180452566</v>
      </c>
      <c r="I98" s="26">
        <f>SUM(H98:$H$109)</f>
        <v>980.11357172672058</v>
      </c>
      <c r="J98" s="26">
        <f>SUM(I98:$I$109)</f>
        <v>3483.7658502728382</v>
      </c>
      <c r="K98" s="26">
        <f t="shared" si="13"/>
        <v>1071.5904331827887</v>
      </c>
      <c r="L98" s="26">
        <f>SUM(K98:$K$109)</f>
        <v>3768.8466919900084</v>
      </c>
      <c r="M98" s="26">
        <f>SUM(L98:$L$109)</f>
        <v>11745.33067874739</v>
      </c>
    </row>
    <row r="99" spans="1:13" x14ac:dyDescent="0.25">
      <c r="A99" s="15">
        <v>95</v>
      </c>
      <c r="B99" s="24">
        <f t="shared" si="8"/>
        <v>0.75941265905743394</v>
      </c>
      <c r="C99" s="16">
        <f t="shared" si="9"/>
        <v>0.24058734094256609</v>
      </c>
      <c r="D99" s="27">
        <f>Males!D99</f>
        <v>4860.0182146852003</v>
      </c>
      <c r="E99" s="27">
        <f>Females!D99</f>
        <v>11962.694248018301</v>
      </c>
      <c r="F99" s="26">
        <f t="shared" si="10"/>
        <v>8411.3562313517505</v>
      </c>
      <c r="G99" s="26">
        <f t="shared" si="11"/>
        <v>2023.6658294216013</v>
      </c>
      <c r="H99" s="30">
        <f t="shared" si="12"/>
        <v>191.29655780952189</v>
      </c>
      <c r="I99" s="26">
        <f>SUM(H99:$H$109)</f>
        <v>749.43491992219492</v>
      </c>
      <c r="J99" s="26">
        <f>SUM(I99:$I$109)</f>
        <v>2503.6522785461179</v>
      </c>
      <c r="K99" s="26">
        <f t="shared" si="13"/>
        <v>814.9023048447001</v>
      </c>
      <c r="L99" s="26">
        <f>SUM(K99:$K$109)</f>
        <v>2697.2562588072196</v>
      </c>
      <c r="M99" s="26">
        <f>SUM(L99:$L$109)</f>
        <v>7976.4839867573837</v>
      </c>
    </row>
    <row r="100" spans="1:13" x14ac:dyDescent="0.25">
      <c r="A100" s="15">
        <v>96</v>
      </c>
      <c r="B100" s="24">
        <f t="shared" si="8"/>
        <v>0.73858995612770484</v>
      </c>
      <c r="C100" s="16">
        <f t="shared" si="9"/>
        <v>0.26141004387229516</v>
      </c>
      <c r="D100" s="27">
        <f>Males!D100</f>
        <v>3572.332654371</v>
      </c>
      <c r="E100" s="27">
        <f>Females!D100</f>
        <v>9203.0481494892992</v>
      </c>
      <c r="F100" s="26">
        <f t="shared" si="10"/>
        <v>6387.6904019301492</v>
      </c>
      <c r="G100" s="26">
        <f t="shared" si="11"/>
        <v>1669.8064282111991</v>
      </c>
      <c r="H100" s="30">
        <f t="shared" si="12"/>
        <v>154.01510724300317</v>
      </c>
      <c r="I100" s="26">
        <f>SUM(H100:$H$109)</f>
        <v>558.13836211267301</v>
      </c>
      <c r="J100" s="26">
        <f>SUM(I100:$I$109)</f>
        <v>1754.2173586239235</v>
      </c>
      <c r="K100" s="26">
        <f t="shared" si="13"/>
        <v>603.8265648787534</v>
      </c>
      <c r="L100" s="26">
        <f>SUM(K100:$K$109)</f>
        <v>1882.3539539625194</v>
      </c>
      <c r="M100" s="26">
        <f>SUM(L100:$L$109)</f>
        <v>5279.2277279501632</v>
      </c>
    </row>
    <row r="101" spans="1:13" x14ac:dyDescent="0.25">
      <c r="A101" s="15">
        <v>97</v>
      </c>
      <c r="B101" s="24">
        <f t="shared" si="8"/>
        <v>0.71705415401518691</v>
      </c>
      <c r="C101" s="16">
        <f t="shared" si="9"/>
        <v>0.28294584598481309</v>
      </c>
      <c r="D101" s="27">
        <f>Males!D101</f>
        <v>2553.9663099590998</v>
      </c>
      <c r="E101" s="27">
        <f>Females!D101</f>
        <v>6881.8016374788003</v>
      </c>
      <c r="F101" s="26">
        <f t="shared" si="10"/>
        <v>4717.8839737189501</v>
      </c>
      <c r="G101" s="26">
        <f t="shared" si="11"/>
        <v>1334.9056722021</v>
      </c>
      <c r="H101" s="30">
        <f t="shared" si="12"/>
        <v>120.13695206282802</v>
      </c>
      <c r="I101" s="26">
        <f>SUM(H101:$H$109)</f>
        <v>404.12325486966972</v>
      </c>
      <c r="J101" s="26">
        <f>SUM(I101:$I$109)</f>
        <v>1196.0789965112506</v>
      </c>
      <c r="K101" s="26">
        <f t="shared" si="13"/>
        <v>435.15547305131446</v>
      </c>
      <c r="L101" s="26">
        <f>SUM(K101:$K$109)</f>
        <v>1278.5273890837661</v>
      </c>
      <c r="M101" s="26">
        <f>SUM(L101:$L$109)</f>
        <v>3396.8737739876447</v>
      </c>
    </row>
    <row r="102" spans="1:13" x14ac:dyDescent="0.25">
      <c r="A102" s="15">
        <v>98</v>
      </c>
      <c r="B102" s="24">
        <f t="shared" si="8"/>
        <v>0.69497564623804309</v>
      </c>
      <c r="C102" s="16">
        <f t="shared" si="9"/>
        <v>0.30502435376195697</v>
      </c>
      <c r="D102" s="27">
        <f>Males!D102</f>
        <v>1773.4318547082</v>
      </c>
      <c r="E102" s="27">
        <f>Females!D102</f>
        <v>4992.5247483254998</v>
      </c>
      <c r="F102" s="26">
        <f t="shared" si="10"/>
        <v>3382.97830151685</v>
      </c>
      <c r="G102" s="26">
        <f t="shared" si="11"/>
        <v>1031.8907702109</v>
      </c>
      <c r="H102" s="30">
        <f t="shared" si="12"/>
        <v>90.612600822214873</v>
      </c>
      <c r="I102" s="26">
        <f>SUM(H102:$H$109)</f>
        <v>283.98630280684176</v>
      </c>
      <c r="J102" s="26">
        <f>SUM(I102:$I$109)</f>
        <v>791.95574164158074</v>
      </c>
      <c r="K102" s="26">
        <f t="shared" si="13"/>
        <v>304.45649494355172</v>
      </c>
      <c r="L102" s="26">
        <f>SUM(K102:$K$109)</f>
        <v>843.37191603245162</v>
      </c>
      <c r="M102" s="26">
        <f>SUM(L102:$L$109)</f>
        <v>2118.3463849038776</v>
      </c>
    </row>
    <row r="103" spans="1:13" x14ac:dyDescent="0.25">
      <c r="A103" s="15">
        <v>99</v>
      </c>
      <c r="B103" s="24">
        <f t="shared" si="8"/>
        <v>0.67254588470918752</v>
      </c>
      <c r="C103" s="16">
        <f t="shared" si="9"/>
        <v>0.32745411529081242</v>
      </c>
      <c r="D103" s="27">
        <f>Males!D103</f>
        <v>1194.5158844145999</v>
      </c>
      <c r="E103" s="27">
        <f>Females!D103</f>
        <v>3507.6591781973002</v>
      </c>
      <c r="F103" s="26">
        <f t="shared" si="10"/>
        <v>2351.0875313059501</v>
      </c>
      <c r="G103" s="26">
        <f t="shared" si="11"/>
        <v>769.87328753505017</v>
      </c>
      <c r="H103" s="30">
        <f t="shared" si="12"/>
        <v>65.963388381074054</v>
      </c>
      <c r="I103" s="26">
        <f>SUM(H103:$H$109)</f>
        <v>193.37370198462685</v>
      </c>
      <c r="J103" s="26">
        <f>SUM(I103:$I$109)</f>
        <v>507.96943883473898</v>
      </c>
      <c r="K103" s="26">
        <f t="shared" si="13"/>
        <v>206.45417337027976</v>
      </c>
      <c r="L103" s="26">
        <f>SUM(K103:$K$109)</f>
        <v>538.91542108889985</v>
      </c>
      <c r="M103" s="26">
        <f>SUM(L103:$L$109)</f>
        <v>1274.9744688714261</v>
      </c>
    </row>
    <row r="104" spans="1:13" x14ac:dyDescent="0.25">
      <c r="A104" s="15">
        <v>100</v>
      </c>
      <c r="B104" s="24">
        <f t="shared" si="8"/>
        <v>0.64997110258302127</v>
      </c>
      <c r="C104" s="16">
        <f t="shared" si="9"/>
        <v>0.35002889741697873</v>
      </c>
      <c r="D104" s="27">
        <f>Males!D104</f>
        <v>779.57498697799997</v>
      </c>
      <c r="E104" s="27">
        <f>Females!D104</f>
        <v>2382.8535005638</v>
      </c>
      <c r="F104" s="26">
        <f t="shared" si="10"/>
        <v>1581.2142437708999</v>
      </c>
      <c r="G104" s="26">
        <f t="shared" si="11"/>
        <v>553.47067832714993</v>
      </c>
      <c r="H104" s="30">
        <f t="shared" si="12"/>
        <v>46.270816164969226</v>
      </c>
      <c r="I104" s="26">
        <f>SUM(H104:$H$109)</f>
        <v>127.41031360355279</v>
      </c>
      <c r="J104" s="26">
        <f>SUM(I104:$I$109)</f>
        <v>314.59573685011213</v>
      </c>
      <c r="K104" s="26">
        <f t="shared" si="13"/>
        <v>135.47976136371349</v>
      </c>
      <c r="L104" s="26">
        <f>SUM(K104:$K$109)</f>
        <v>332.46124771862003</v>
      </c>
      <c r="M104" s="26">
        <f>SUM(L104:$L$109)</f>
        <v>736.05904778252602</v>
      </c>
    </row>
    <row r="105" spans="1:13" x14ac:dyDescent="0.25">
      <c r="A105" s="15">
        <v>101</v>
      </c>
      <c r="B105" s="24">
        <f t="shared" si="8"/>
        <v>0.62746476177660382</v>
      </c>
      <c r="C105" s="16">
        <f t="shared" si="9"/>
        <v>0.37253523822339618</v>
      </c>
      <c r="D105" s="27">
        <f>Males!D105</f>
        <v>492.49700215780001</v>
      </c>
      <c r="E105" s="27">
        <f>Females!D105</f>
        <v>1562.9901287297</v>
      </c>
      <c r="F105" s="26">
        <f t="shared" si="10"/>
        <v>1027.74356544375</v>
      </c>
      <c r="G105" s="26">
        <f t="shared" si="11"/>
        <v>382.87069398514996</v>
      </c>
      <c r="H105" s="30">
        <f t="shared" si="12"/>
        <v>31.231547570850736</v>
      </c>
      <c r="I105" s="26">
        <f>SUM(H105:$H$109)</f>
        <v>81.139497438583575</v>
      </c>
      <c r="J105" s="26">
        <f>SUM(I105:$I$109)</f>
        <v>187.18542324655937</v>
      </c>
      <c r="K105" s="26">
        <f t="shared" si="13"/>
        <v>85.920601476324023</v>
      </c>
      <c r="L105" s="26">
        <f>SUM(K105:$K$109)</f>
        <v>196.98148635490659</v>
      </c>
      <c r="M105" s="26">
        <f>SUM(L105:$L$109)</f>
        <v>403.59780006390605</v>
      </c>
    </row>
    <row r="106" spans="1:13" x14ac:dyDescent="0.25">
      <c r="A106" s="15">
        <v>102</v>
      </c>
      <c r="B106" s="24">
        <f t="shared" si="8"/>
        <v>0.60523930528252479</v>
      </c>
      <c r="C106" s="16">
        <f t="shared" si="9"/>
        <v>0.39476069471747516</v>
      </c>
      <c r="D106" s="27">
        <f>Males!D106</f>
        <v>300.96199491850001</v>
      </c>
      <c r="E106" s="27">
        <f>Females!D106</f>
        <v>988.78374799870005</v>
      </c>
      <c r="F106" s="26">
        <f t="shared" si="10"/>
        <v>644.8728714586</v>
      </c>
      <c r="G106" s="26">
        <f t="shared" si="11"/>
        <v>254.57046274145</v>
      </c>
      <c r="H106" s="30">
        <f t="shared" si="12"/>
        <v>20.261809520868397</v>
      </c>
      <c r="I106" s="26">
        <f>SUM(H106:$H$109)</f>
        <v>49.907949867732846</v>
      </c>
      <c r="J106" s="26">
        <f>SUM(I106:$I$109)</f>
        <v>106.04592580797578</v>
      </c>
      <c r="K106" s="26">
        <f t="shared" si="13"/>
        <v>52.603602413329504</v>
      </c>
      <c r="L106" s="26">
        <f>SUM(K106:$K$109)</f>
        <v>111.06088487858256</v>
      </c>
      <c r="M106" s="26">
        <f>SUM(L106:$L$109)</f>
        <v>206.61631370899948</v>
      </c>
    </row>
    <row r="107" spans="1:13" x14ac:dyDescent="0.25">
      <c r="A107" s="15">
        <v>103</v>
      </c>
      <c r="B107" s="24">
        <f t="shared" si="8"/>
        <v>0.58349790132307999</v>
      </c>
      <c r="C107" s="16">
        <f t="shared" si="9"/>
        <v>0.41650209867692001</v>
      </c>
      <c r="D107" s="27">
        <f>Males!D107</f>
        <v>177.81353547379999</v>
      </c>
      <c r="E107" s="27">
        <f>Females!D107</f>
        <v>602.79128196049999</v>
      </c>
      <c r="F107" s="26">
        <f t="shared" si="10"/>
        <v>390.30240871715</v>
      </c>
      <c r="G107" s="26">
        <f t="shared" si="11"/>
        <v>162.56177234934998</v>
      </c>
      <c r="H107" s="30">
        <f t="shared" si="12"/>
        <v>12.624595702669586</v>
      </c>
      <c r="I107" s="26">
        <f>SUM(H107:$H$109)</f>
        <v>29.646140346864449</v>
      </c>
      <c r="J107" s="26">
        <f>SUM(I107:$I$109)</f>
        <v>56.137975940242931</v>
      </c>
      <c r="K107" s="26">
        <f t="shared" si="13"/>
        <v>31.06500642611816</v>
      </c>
      <c r="L107" s="26">
        <f>SUM(K107:$K$109)</f>
        <v>58.457282465253044</v>
      </c>
      <c r="M107" s="26">
        <f>SUM(L107:$L$109)</f>
        <v>95.555428830416915</v>
      </c>
    </row>
    <row r="108" spans="1:13" x14ac:dyDescent="0.25">
      <c r="A108" s="15">
        <v>104</v>
      </c>
      <c r="B108" s="24">
        <f t="shared" si="8"/>
        <v>0.56242687450095363</v>
      </c>
      <c r="C108" s="16">
        <f t="shared" si="9"/>
        <v>0.43757312549904637</v>
      </c>
      <c r="D108" s="27">
        <f>Males!D108</f>
        <v>101.5434537679</v>
      </c>
      <c r="E108" s="27">
        <f>Females!D108</f>
        <v>353.93781896770003</v>
      </c>
      <c r="F108" s="26">
        <f t="shared" si="10"/>
        <v>227.74063636780002</v>
      </c>
      <c r="G108" s="26">
        <f t="shared" si="11"/>
        <v>99.653182058600038</v>
      </c>
      <c r="H108" s="30">
        <f t="shared" si="12"/>
        <v>7.5512536950112414</v>
      </c>
      <c r="I108" s="26">
        <f>SUM(H108:$H$109)</f>
        <v>17.021544644194861</v>
      </c>
      <c r="J108" s="26">
        <f>SUM(I108:$I$109)</f>
        <v>26.491835593378482</v>
      </c>
      <c r="K108" s="26">
        <f t="shared" si="13"/>
        <v>17.686405713105906</v>
      </c>
      <c r="L108" s="26">
        <f>SUM(K108:$K$109)</f>
        <v>27.392276039134888</v>
      </c>
      <c r="M108" s="26">
        <f>SUM(L108:$L$109)</f>
        <v>37.098146365163871</v>
      </c>
    </row>
    <row r="109" spans="1:13" x14ac:dyDescent="0.25">
      <c r="A109" s="15">
        <v>105</v>
      </c>
      <c r="B109" s="24">
        <f t="shared" si="8"/>
        <v>0</v>
      </c>
      <c r="C109" s="16">
        <f t="shared" si="9"/>
        <v>1</v>
      </c>
      <c r="D109" s="27">
        <f>Males!D109</f>
        <v>56.049421467499997</v>
      </c>
      <c r="E109" s="27">
        <f>Females!D109</f>
        <v>200.1254871509</v>
      </c>
      <c r="F109" s="26">
        <f t="shared" si="10"/>
        <v>128.08745430919998</v>
      </c>
      <c r="G109" s="26">
        <f t="shared" si="11"/>
        <v>128.08745430919998</v>
      </c>
      <c r="H109" s="30">
        <f t="shared" si="12"/>
        <v>9.4702909491836209</v>
      </c>
      <c r="I109" s="26">
        <f>SUM(H109:$H$109)</f>
        <v>9.4702909491836209</v>
      </c>
      <c r="J109" s="26">
        <f>SUM(I109:$I$109)</f>
        <v>9.4702909491836209</v>
      </c>
      <c r="K109" s="26">
        <f t="shared" si="13"/>
        <v>9.7058703260289825</v>
      </c>
      <c r="L109" s="26">
        <f>SUM(K109:$K$109)</f>
        <v>9.7058703260289825</v>
      </c>
      <c r="M109" s="26">
        <f>SUM(L109:$L$109)</f>
        <v>9.7058703260289825</v>
      </c>
    </row>
    <row r="110" spans="1:13" ht="15" x14ac:dyDescent="0.25">
      <c r="A110" s="19"/>
    </row>
    <row r="111" spans="1:13" ht="15" x14ac:dyDescent="0.25">
      <c r="A111" s="19"/>
    </row>
  </sheetData>
  <mergeCells count="1">
    <mergeCell ref="A2:M2"/>
  </mergeCells>
  <pageMargins left="0.78740157480314965" right="0.78740157480314965" top="0.78740157480314965" bottom="0.98425196850393704" header="0.35433070866141736" footer="0.47244094488188981"/>
  <pageSetup paperSize="9" scale="62" fitToHeight="0" orientation="portrait" r:id="rId1"/>
  <headerFooter alignWithMargins="0">
    <oddHeader xml:space="preserve">&amp;L&amp;8
</oddHeader>
    <oddFooter xml:space="preserve">&amp;R
</oddFooter>
    <evenHeader>&amp;L&amp;8Úmrtnostní tabulky za ČR, regiony soudržnosti a kraje
&amp;"Arial,Kurzíva"Life Tables for the Czech Republic, Cohesion Regions and Regions</evenHeader>
    <evenFooter>&amp;L&amp;G</evenFooter>
  </headerFooter>
  <rowBreaks count="1" manualBreakCount="1">
    <brk id="56" max="16383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4</vt:i4>
      </vt:variant>
    </vt:vector>
  </HeadingPairs>
  <TitlesOfParts>
    <vt:vector size="10" baseType="lpstr">
      <vt:lpstr>Males</vt:lpstr>
      <vt:lpstr>Females</vt:lpstr>
      <vt:lpstr>Unisex</vt:lpstr>
      <vt:lpstr>HW1-Part 1</vt:lpstr>
      <vt:lpstr>HW1-Part 3-Graphs</vt:lpstr>
      <vt:lpstr>HW1-Part 5</vt:lpstr>
      <vt:lpstr>Females!Názvy_tisku</vt:lpstr>
      <vt:lpstr>'HW1-Part 5'!Názvy_tisku</vt:lpstr>
      <vt:lpstr>Males!Názvy_tisku</vt:lpstr>
      <vt:lpstr>Unisex!Názvy_tisku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ČSÚ</dc:creator>
  <cp:lastModifiedBy>Petr Vejmělka</cp:lastModifiedBy>
  <cp:lastPrinted>2017-11-21T21:54:13Z</cp:lastPrinted>
  <dcterms:created xsi:type="dcterms:W3CDTF">2016-05-02T07:37:09Z</dcterms:created>
  <dcterms:modified xsi:type="dcterms:W3CDTF">2025-11-18T23:08:43Z</dcterms:modified>
</cp:coreProperties>
</file>