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v\Desktop\LI-materiály\SS2526\"/>
    </mc:Choice>
  </mc:AlternateContent>
  <xr:revisionPtr revIDLastSave="0" documentId="13_ncr:1_{844AFE7F-A7AB-4A4B-8753-555B5810F5C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ales" sheetId="1" r:id="rId1"/>
    <sheet name="Females" sheetId="2" r:id="rId2"/>
    <sheet name="Unisex" sheetId="3" r:id="rId3"/>
  </sheets>
  <definedNames>
    <definedName name="_xlnm.Print_Titles" localSheetId="1">Females!$1:$3</definedName>
    <definedName name="_xlnm.Print_Titles" localSheetId="0">Males!$1:$3</definedName>
    <definedName name="_xlnm.Print_Titles" localSheetId="2">Unisex!$1:$3</definedName>
    <definedName name="solver_adj" localSheetId="2" hidden="1">Unisex!$P$22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Unisex!$V$29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3</definedName>
    <definedName name="solver_val" localSheetId="2" hidden="1">200</definedName>
    <definedName name="solver_ver" localSheetId="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3" l="1"/>
  <c r="U5" i="3"/>
  <c r="U6" i="3"/>
  <c r="U7" i="3"/>
  <c r="U8" i="3"/>
  <c r="T5" i="3"/>
  <c r="T6" i="3"/>
  <c r="T7" i="3" s="1"/>
  <c r="T8" i="3" s="1"/>
  <c r="T9" i="3" s="1"/>
  <c r="T4" i="3"/>
  <c r="U3" i="3"/>
  <c r="P5" i="3"/>
  <c r="P3" i="3" l="1"/>
  <c r="N3" i="2"/>
  <c r="N3" i="1"/>
  <c r="I4" i="1" s="1"/>
  <c r="B5" i="1"/>
  <c r="V3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4" i="3"/>
  <c r="R14" i="3" l="1"/>
  <c r="R23" i="3"/>
  <c r="T14" i="3"/>
  <c r="T23" i="3"/>
  <c r="V4" i="3"/>
  <c r="W3" i="3"/>
  <c r="V14" i="3"/>
  <c r="I109" i="1"/>
  <c r="J109" i="1" s="1"/>
  <c r="K109" i="1" s="1"/>
  <c r="V23" i="3" l="1"/>
  <c r="R15" i="3"/>
  <c r="R24" i="3"/>
  <c r="T15" i="3"/>
  <c r="V15" i="3" s="1"/>
  <c r="T24" i="3"/>
  <c r="V5" i="3"/>
  <c r="W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G109" i="3" s="1"/>
  <c r="C109" i="3" s="1"/>
  <c r="F4" i="3"/>
  <c r="E109" i="2"/>
  <c r="B109" i="2"/>
  <c r="E108" i="2"/>
  <c r="B108" i="2"/>
  <c r="E107" i="2"/>
  <c r="C107" i="2" s="1"/>
  <c r="B107" i="2"/>
  <c r="E106" i="2"/>
  <c r="C106" i="2" s="1"/>
  <c r="B106" i="2"/>
  <c r="E105" i="2"/>
  <c r="C105" i="2" s="1"/>
  <c r="B105" i="2"/>
  <c r="E104" i="2"/>
  <c r="C104" i="2" s="1"/>
  <c r="B104" i="2"/>
  <c r="E103" i="2"/>
  <c r="C103" i="2" s="1"/>
  <c r="B103" i="2"/>
  <c r="E102" i="2"/>
  <c r="C102" i="2" s="1"/>
  <c r="B102" i="2"/>
  <c r="E101" i="2"/>
  <c r="B101" i="2"/>
  <c r="E100" i="2"/>
  <c r="C100" i="2" s="1"/>
  <c r="B100" i="2"/>
  <c r="E99" i="2"/>
  <c r="C99" i="2" s="1"/>
  <c r="B99" i="2"/>
  <c r="E98" i="2"/>
  <c r="B98" i="2"/>
  <c r="E97" i="2"/>
  <c r="C97" i="2" s="1"/>
  <c r="B97" i="2"/>
  <c r="E96" i="2"/>
  <c r="C96" i="2" s="1"/>
  <c r="B96" i="2"/>
  <c r="E95" i="2"/>
  <c r="C95" i="2" s="1"/>
  <c r="B95" i="2"/>
  <c r="E94" i="2"/>
  <c r="C94" i="2" s="1"/>
  <c r="B94" i="2"/>
  <c r="E93" i="2"/>
  <c r="C93" i="2" s="1"/>
  <c r="B93" i="2"/>
  <c r="E92" i="2"/>
  <c r="C92" i="2" s="1"/>
  <c r="B92" i="2"/>
  <c r="E91" i="2"/>
  <c r="C91" i="2" s="1"/>
  <c r="B91" i="2"/>
  <c r="E90" i="2"/>
  <c r="C90" i="2" s="1"/>
  <c r="B90" i="2"/>
  <c r="E89" i="2"/>
  <c r="C89" i="2" s="1"/>
  <c r="B89" i="2"/>
  <c r="E88" i="2"/>
  <c r="C88" i="2" s="1"/>
  <c r="B88" i="2"/>
  <c r="E87" i="2"/>
  <c r="B87" i="2"/>
  <c r="E86" i="2"/>
  <c r="C86" i="2" s="1"/>
  <c r="B86" i="2"/>
  <c r="E85" i="2"/>
  <c r="B85" i="2"/>
  <c r="E84" i="2"/>
  <c r="C84" i="2" s="1"/>
  <c r="B84" i="2"/>
  <c r="E83" i="2"/>
  <c r="C83" i="2" s="1"/>
  <c r="B83" i="2"/>
  <c r="E82" i="2"/>
  <c r="B82" i="2"/>
  <c r="E81" i="2"/>
  <c r="C81" i="2" s="1"/>
  <c r="B81" i="2"/>
  <c r="E80" i="2"/>
  <c r="C80" i="2" s="1"/>
  <c r="B80" i="2"/>
  <c r="E79" i="2"/>
  <c r="C79" i="2" s="1"/>
  <c r="B79" i="2"/>
  <c r="E78" i="2"/>
  <c r="C78" i="2" s="1"/>
  <c r="B78" i="2"/>
  <c r="E77" i="2"/>
  <c r="C77" i="2" s="1"/>
  <c r="B77" i="2"/>
  <c r="E76" i="2"/>
  <c r="C76" i="2" s="1"/>
  <c r="B76" i="2"/>
  <c r="E75" i="2"/>
  <c r="C75" i="2" s="1"/>
  <c r="B75" i="2"/>
  <c r="E74" i="2"/>
  <c r="C74" i="2" s="1"/>
  <c r="B74" i="2"/>
  <c r="E73" i="2"/>
  <c r="C73" i="2" s="1"/>
  <c r="B73" i="2"/>
  <c r="E72" i="2"/>
  <c r="C72" i="2" s="1"/>
  <c r="B72" i="2"/>
  <c r="E71" i="2"/>
  <c r="B71" i="2"/>
  <c r="E70" i="2"/>
  <c r="C70" i="2" s="1"/>
  <c r="B70" i="2"/>
  <c r="E69" i="2"/>
  <c r="B69" i="2"/>
  <c r="E68" i="2"/>
  <c r="C68" i="2" s="1"/>
  <c r="B68" i="2"/>
  <c r="E67" i="2"/>
  <c r="C67" i="2" s="1"/>
  <c r="B67" i="2"/>
  <c r="E66" i="2"/>
  <c r="C66" i="2" s="1"/>
  <c r="B66" i="2"/>
  <c r="E65" i="2"/>
  <c r="C65" i="2" s="1"/>
  <c r="B65" i="2"/>
  <c r="E64" i="2"/>
  <c r="C64" i="2" s="1"/>
  <c r="B64" i="2"/>
  <c r="E63" i="2"/>
  <c r="C63" i="2" s="1"/>
  <c r="B63" i="2"/>
  <c r="E62" i="2"/>
  <c r="C62" i="2" s="1"/>
  <c r="B62" i="2"/>
  <c r="E61" i="2"/>
  <c r="C61" i="2" s="1"/>
  <c r="B61" i="2"/>
  <c r="E60" i="2"/>
  <c r="C60" i="2" s="1"/>
  <c r="B60" i="2"/>
  <c r="E59" i="2"/>
  <c r="C59" i="2" s="1"/>
  <c r="B59" i="2"/>
  <c r="E58" i="2"/>
  <c r="C58" i="2" s="1"/>
  <c r="B58" i="2"/>
  <c r="E57" i="2"/>
  <c r="C57" i="2" s="1"/>
  <c r="B57" i="2"/>
  <c r="E56" i="2"/>
  <c r="C56" i="2" s="1"/>
  <c r="B56" i="2"/>
  <c r="E55" i="2"/>
  <c r="B55" i="2"/>
  <c r="E54" i="2"/>
  <c r="C54" i="2" s="1"/>
  <c r="B54" i="2"/>
  <c r="E53" i="2"/>
  <c r="B53" i="2"/>
  <c r="E52" i="2"/>
  <c r="C52" i="2" s="1"/>
  <c r="B52" i="2"/>
  <c r="E51" i="2"/>
  <c r="C51" i="2" s="1"/>
  <c r="B51" i="2"/>
  <c r="E50" i="2"/>
  <c r="C50" i="2" s="1"/>
  <c r="B50" i="2"/>
  <c r="E49" i="2"/>
  <c r="C49" i="2" s="1"/>
  <c r="B49" i="2"/>
  <c r="E48" i="2"/>
  <c r="C48" i="2" s="1"/>
  <c r="B48" i="2"/>
  <c r="E47" i="2"/>
  <c r="C47" i="2" s="1"/>
  <c r="B47" i="2"/>
  <c r="E46" i="2"/>
  <c r="C46" i="2" s="1"/>
  <c r="B46" i="2"/>
  <c r="E45" i="2"/>
  <c r="C45" i="2" s="1"/>
  <c r="B45" i="2"/>
  <c r="E44" i="2"/>
  <c r="C44" i="2" s="1"/>
  <c r="B44" i="2"/>
  <c r="E43" i="2"/>
  <c r="C43" i="2" s="1"/>
  <c r="B43" i="2"/>
  <c r="E42" i="2"/>
  <c r="C42" i="2" s="1"/>
  <c r="B42" i="2"/>
  <c r="E41" i="2"/>
  <c r="B41" i="2"/>
  <c r="E40" i="2"/>
  <c r="B40" i="2"/>
  <c r="E39" i="2"/>
  <c r="B39" i="2"/>
  <c r="E38" i="2"/>
  <c r="B38" i="2"/>
  <c r="E37" i="2"/>
  <c r="C37" i="2" s="1"/>
  <c r="B37" i="2"/>
  <c r="E36" i="2"/>
  <c r="C36" i="2" s="1"/>
  <c r="B36" i="2"/>
  <c r="E35" i="2"/>
  <c r="C35" i="2" s="1"/>
  <c r="B35" i="2"/>
  <c r="E34" i="2"/>
  <c r="C34" i="2" s="1"/>
  <c r="B34" i="2"/>
  <c r="E33" i="2"/>
  <c r="C33" i="2" s="1"/>
  <c r="B33" i="2"/>
  <c r="E32" i="2"/>
  <c r="C32" i="2" s="1"/>
  <c r="B32" i="2"/>
  <c r="E31" i="2"/>
  <c r="C31" i="2" s="1"/>
  <c r="B31" i="2"/>
  <c r="E30" i="2"/>
  <c r="C30" i="2" s="1"/>
  <c r="B30" i="2"/>
  <c r="E29" i="2"/>
  <c r="C29" i="2" s="1"/>
  <c r="B29" i="2"/>
  <c r="E28" i="2"/>
  <c r="C28" i="2" s="1"/>
  <c r="B28" i="2"/>
  <c r="E27" i="2"/>
  <c r="C27" i="2" s="1"/>
  <c r="B27" i="2"/>
  <c r="E26" i="2"/>
  <c r="C26" i="2" s="1"/>
  <c r="B26" i="2"/>
  <c r="E25" i="2"/>
  <c r="B25" i="2"/>
  <c r="E24" i="2"/>
  <c r="C24" i="2" s="1"/>
  <c r="B24" i="2"/>
  <c r="E23" i="2"/>
  <c r="B23" i="2"/>
  <c r="E22" i="2"/>
  <c r="B22" i="2"/>
  <c r="E21" i="2"/>
  <c r="C21" i="2" s="1"/>
  <c r="B21" i="2"/>
  <c r="E20" i="2"/>
  <c r="C20" i="2" s="1"/>
  <c r="B20" i="2"/>
  <c r="E19" i="2"/>
  <c r="C19" i="2" s="1"/>
  <c r="B19" i="2"/>
  <c r="E18" i="2"/>
  <c r="C18" i="2" s="1"/>
  <c r="B18" i="2"/>
  <c r="E17" i="2"/>
  <c r="C17" i="2" s="1"/>
  <c r="B17" i="2"/>
  <c r="E16" i="2"/>
  <c r="C16" i="2" s="1"/>
  <c r="B16" i="2"/>
  <c r="E15" i="2"/>
  <c r="C15" i="2" s="1"/>
  <c r="B15" i="2"/>
  <c r="E14" i="2"/>
  <c r="C14" i="2" s="1"/>
  <c r="B14" i="2"/>
  <c r="E13" i="2"/>
  <c r="C13" i="2" s="1"/>
  <c r="B13" i="2"/>
  <c r="E12" i="2"/>
  <c r="C12" i="2" s="1"/>
  <c r="B12" i="2"/>
  <c r="E11" i="2"/>
  <c r="C11" i="2" s="1"/>
  <c r="B11" i="2"/>
  <c r="E10" i="2"/>
  <c r="B10" i="2"/>
  <c r="E9" i="2"/>
  <c r="C9" i="2" s="1"/>
  <c r="B9" i="2"/>
  <c r="E8" i="2"/>
  <c r="C8" i="2" s="1"/>
  <c r="B8" i="2"/>
  <c r="E7" i="2"/>
  <c r="C7" i="2" s="1"/>
  <c r="B7" i="2"/>
  <c r="E6" i="2"/>
  <c r="C6" i="2" s="1"/>
  <c r="B6" i="2"/>
  <c r="E5" i="2"/>
  <c r="C5" i="2" s="1"/>
  <c r="B5" i="2"/>
  <c r="E4" i="2"/>
  <c r="C4" i="2" s="1"/>
  <c r="B4" i="2"/>
  <c r="I97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4" i="1"/>
  <c r="E6" i="1"/>
  <c r="E7" i="1"/>
  <c r="C7" i="1" s="1"/>
  <c r="E8" i="1"/>
  <c r="C8" i="1" s="1"/>
  <c r="E9" i="1"/>
  <c r="C9" i="1" s="1"/>
  <c r="E10" i="1"/>
  <c r="E11" i="1"/>
  <c r="C11" i="1" s="1"/>
  <c r="E12" i="1"/>
  <c r="C12" i="1" s="1"/>
  <c r="E13" i="1"/>
  <c r="C13" i="1" s="1"/>
  <c r="E14" i="1"/>
  <c r="C14" i="1" s="1"/>
  <c r="E15" i="1"/>
  <c r="C15" i="1" s="1"/>
  <c r="E16" i="1"/>
  <c r="C16" i="1" s="1"/>
  <c r="E17" i="1"/>
  <c r="C17" i="1" s="1"/>
  <c r="E18" i="1"/>
  <c r="C18" i="1" s="1"/>
  <c r="E19" i="1"/>
  <c r="C19" i="1" s="1"/>
  <c r="E20" i="1"/>
  <c r="C20" i="1" s="1"/>
  <c r="E21" i="1"/>
  <c r="C21" i="1" s="1"/>
  <c r="E22" i="1"/>
  <c r="C22" i="1" s="1"/>
  <c r="E23" i="1"/>
  <c r="C23" i="1" s="1"/>
  <c r="E24" i="1"/>
  <c r="C24" i="1" s="1"/>
  <c r="E25" i="1"/>
  <c r="C25" i="1" s="1"/>
  <c r="E26" i="1"/>
  <c r="C26" i="1" s="1"/>
  <c r="E27" i="1"/>
  <c r="C27" i="1" s="1"/>
  <c r="E28" i="1"/>
  <c r="C28" i="1" s="1"/>
  <c r="E29" i="1"/>
  <c r="C29" i="1" s="1"/>
  <c r="E30" i="1"/>
  <c r="E31" i="1"/>
  <c r="C31" i="1" s="1"/>
  <c r="E32" i="1"/>
  <c r="C32" i="1" s="1"/>
  <c r="E33" i="1"/>
  <c r="C33" i="1" s="1"/>
  <c r="E34" i="1"/>
  <c r="C34" i="1" s="1"/>
  <c r="E35" i="1"/>
  <c r="C35" i="1" s="1"/>
  <c r="E36" i="1"/>
  <c r="C36" i="1" s="1"/>
  <c r="E37" i="1"/>
  <c r="C37" i="1" s="1"/>
  <c r="E38" i="1"/>
  <c r="E39" i="1"/>
  <c r="C39" i="1" s="1"/>
  <c r="E40" i="1"/>
  <c r="C40" i="1" s="1"/>
  <c r="E41" i="1"/>
  <c r="C41" i="1" s="1"/>
  <c r="E42" i="1"/>
  <c r="E43" i="1"/>
  <c r="C43" i="1" s="1"/>
  <c r="E44" i="1"/>
  <c r="C44" i="1" s="1"/>
  <c r="E45" i="1"/>
  <c r="C45" i="1" s="1"/>
  <c r="E46" i="1"/>
  <c r="C46" i="1" s="1"/>
  <c r="E47" i="1"/>
  <c r="C47" i="1" s="1"/>
  <c r="E48" i="1"/>
  <c r="C48" i="1" s="1"/>
  <c r="E49" i="1"/>
  <c r="C49" i="1" s="1"/>
  <c r="E50" i="1"/>
  <c r="C50" i="1" s="1"/>
  <c r="E51" i="1"/>
  <c r="C51" i="1" s="1"/>
  <c r="E52" i="1"/>
  <c r="C52" i="1" s="1"/>
  <c r="E53" i="1"/>
  <c r="C53" i="1" s="1"/>
  <c r="E54" i="1"/>
  <c r="C54" i="1" s="1"/>
  <c r="E55" i="1"/>
  <c r="C55" i="1" s="1"/>
  <c r="E56" i="1"/>
  <c r="C56" i="1" s="1"/>
  <c r="E57" i="1"/>
  <c r="C57" i="1" s="1"/>
  <c r="E58" i="1"/>
  <c r="C58" i="1" s="1"/>
  <c r="E59" i="1"/>
  <c r="C59" i="1" s="1"/>
  <c r="E60" i="1"/>
  <c r="C60" i="1" s="1"/>
  <c r="E61" i="1"/>
  <c r="C61" i="1" s="1"/>
  <c r="E62" i="1"/>
  <c r="E63" i="1"/>
  <c r="C63" i="1" s="1"/>
  <c r="E64" i="1"/>
  <c r="C64" i="1" s="1"/>
  <c r="E65" i="1"/>
  <c r="C65" i="1" s="1"/>
  <c r="E66" i="1"/>
  <c r="C66" i="1" s="1"/>
  <c r="E67" i="1"/>
  <c r="C67" i="1" s="1"/>
  <c r="E68" i="1"/>
  <c r="C68" i="1" s="1"/>
  <c r="E69" i="1"/>
  <c r="C69" i="1" s="1"/>
  <c r="E70" i="1"/>
  <c r="E71" i="1"/>
  <c r="C71" i="1" s="1"/>
  <c r="E72" i="1"/>
  <c r="C72" i="1" s="1"/>
  <c r="E73" i="1"/>
  <c r="C73" i="1" s="1"/>
  <c r="E74" i="1"/>
  <c r="E75" i="1"/>
  <c r="C75" i="1" s="1"/>
  <c r="E76" i="1"/>
  <c r="C76" i="1" s="1"/>
  <c r="E77" i="1"/>
  <c r="C77" i="1" s="1"/>
  <c r="E78" i="1"/>
  <c r="C78" i="1" s="1"/>
  <c r="E79" i="1"/>
  <c r="C79" i="1" s="1"/>
  <c r="E80" i="1"/>
  <c r="C80" i="1" s="1"/>
  <c r="E81" i="1"/>
  <c r="C81" i="1" s="1"/>
  <c r="E82" i="1"/>
  <c r="C82" i="1" s="1"/>
  <c r="E83" i="1"/>
  <c r="C83" i="1" s="1"/>
  <c r="E84" i="1"/>
  <c r="C84" i="1" s="1"/>
  <c r="E85" i="1"/>
  <c r="C85" i="1" s="1"/>
  <c r="E86" i="1"/>
  <c r="C86" i="1" s="1"/>
  <c r="E87" i="1"/>
  <c r="C87" i="1" s="1"/>
  <c r="E88" i="1"/>
  <c r="C88" i="1" s="1"/>
  <c r="E89" i="1"/>
  <c r="C89" i="1" s="1"/>
  <c r="E90" i="1"/>
  <c r="C90" i="1" s="1"/>
  <c r="E91" i="1"/>
  <c r="C91" i="1" s="1"/>
  <c r="E92" i="1"/>
  <c r="C92" i="1" s="1"/>
  <c r="E93" i="1"/>
  <c r="C93" i="1" s="1"/>
  <c r="E94" i="1"/>
  <c r="E95" i="1"/>
  <c r="C95" i="1" s="1"/>
  <c r="E96" i="1"/>
  <c r="C96" i="1" s="1"/>
  <c r="E97" i="1"/>
  <c r="C97" i="1" s="1"/>
  <c r="E98" i="1"/>
  <c r="C98" i="1" s="1"/>
  <c r="E99" i="1"/>
  <c r="C99" i="1" s="1"/>
  <c r="E100" i="1"/>
  <c r="C100" i="1" s="1"/>
  <c r="E101" i="1"/>
  <c r="C101" i="1" s="1"/>
  <c r="E102" i="1"/>
  <c r="E103" i="1"/>
  <c r="C103" i="1" s="1"/>
  <c r="E104" i="1"/>
  <c r="C104" i="1" s="1"/>
  <c r="E105" i="1"/>
  <c r="C105" i="1" s="1"/>
  <c r="E106" i="1"/>
  <c r="E107" i="1"/>
  <c r="C107" i="1" s="1"/>
  <c r="E108" i="1"/>
  <c r="C108" i="1" s="1"/>
  <c r="E109" i="1"/>
  <c r="E5" i="1"/>
  <c r="C5" i="1" s="1"/>
  <c r="E4" i="1"/>
  <c r="F4" i="1" s="1"/>
  <c r="T16" i="3" l="1"/>
  <c r="T25" i="3"/>
  <c r="V24" i="3"/>
  <c r="R16" i="3"/>
  <c r="V16" i="3" s="1"/>
  <c r="R25" i="3"/>
  <c r="V6" i="3"/>
  <c r="W5" i="3"/>
  <c r="B100" i="3"/>
  <c r="B92" i="3"/>
  <c r="B76" i="3"/>
  <c r="B68" i="3"/>
  <c r="B60" i="3"/>
  <c r="B36" i="3"/>
  <c r="B28" i="3"/>
  <c r="C109" i="1"/>
  <c r="F109" i="1"/>
  <c r="G109" i="1" s="1"/>
  <c r="H109" i="1" s="1"/>
  <c r="C108" i="2"/>
  <c r="F108" i="2"/>
  <c r="C109" i="2"/>
  <c r="F109" i="2"/>
  <c r="G109" i="2" s="1"/>
  <c r="H109" i="2" s="1"/>
  <c r="I8" i="1"/>
  <c r="C4" i="1"/>
  <c r="B106" i="3"/>
  <c r="B98" i="3"/>
  <c r="B90" i="3"/>
  <c r="B82" i="3"/>
  <c r="B74" i="3"/>
  <c r="B66" i="3"/>
  <c r="B58" i="3"/>
  <c r="B50" i="3"/>
  <c r="B42" i="3"/>
  <c r="B34" i="3"/>
  <c r="B26" i="3"/>
  <c r="B18" i="3"/>
  <c r="B10" i="3"/>
  <c r="B104" i="3"/>
  <c r="B88" i="3"/>
  <c r="B80" i="3"/>
  <c r="B72" i="3"/>
  <c r="B56" i="3"/>
  <c r="B48" i="3"/>
  <c r="B40" i="3"/>
  <c r="B24" i="3"/>
  <c r="B16" i="3"/>
  <c r="B8" i="3"/>
  <c r="G88" i="3"/>
  <c r="C88" i="3" s="1"/>
  <c r="G64" i="3"/>
  <c r="C64" i="3" s="1"/>
  <c r="G40" i="3"/>
  <c r="C40" i="3" s="1"/>
  <c r="G4" i="3"/>
  <c r="C4" i="3" s="1"/>
  <c r="G92" i="3"/>
  <c r="C92" i="3" s="1"/>
  <c r="G60" i="3"/>
  <c r="C60" i="3" s="1"/>
  <c r="G36" i="3"/>
  <c r="C36" i="3" s="1"/>
  <c r="G20" i="3"/>
  <c r="C20" i="3" s="1"/>
  <c r="G108" i="3"/>
  <c r="C108" i="3" s="1"/>
  <c r="G84" i="3"/>
  <c r="C84" i="3" s="1"/>
  <c r="G68" i="3"/>
  <c r="C68" i="3" s="1"/>
  <c r="G52" i="3"/>
  <c r="C52" i="3" s="1"/>
  <c r="G28" i="3"/>
  <c r="C28" i="3" s="1"/>
  <c r="G12" i="3"/>
  <c r="C12" i="3" s="1"/>
  <c r="G100" i="3"/>
  <c r="C100" i="3" s="1"/>
  <c r="G76" i="3"/>
  <c r="C76" i="3" s="1"/>
  <c r="G44" i="3"/>
  <c r="C44" i="3" s="1"/>
  <c r="B109" i="3"/>
  <c r="B105" i="3"/>
  <c r="B97" i="3"/>
  <c r="B89" i="3"/>
  <c r="B81" i="3"/>
  <c r="B73" i="3"/>
  <c r="B65" i="3"/>
  <c r="B57" i="3"/>
  <c r="B49" i="3"/>
  <c r="B41" i="3"/>
  <c r="B33" i="3"/>
  <c r="B25" i="3"/>
  <c r="B17" i="3"/>
  <c r="B9" i="3"/>
  <c r="G96" i="3"/>
  <c r="C96" i="3" s="1"/>
  <c r="G72" i="3"/>
  <c r="C72" i="3" s="1"/>
  <c r="G32" i="3"/>
  <c r="C32" i="3" s="1"/>
  <c r="G16" i="3"/>
  <c r="C16" i="3" s="1"/>
  <c r="G56" i="3"/>
  <c r="C56" i="3" s="1"/>
  <c r="G48" i="3"/>
  <c r="C48" i="3" s="1"/>
  <c r="G24" i="3"/>
  <c r="C24" i="3" s="1"/>
  <c r="G8" i="3"/>
  <c r="C8" i="3" s="1"/>
  <c r="K5" i="3"/>
  <c r="G103" i="3"/>
  <c r="C103" i="3" s="1"/>
  <c r="G95" i="3"/>
  <c r="C95" i="3" s="1"/>
  <c r="B87" i="3"/>
  <c r="G79" i="3"/>
  <c r="C79" i="3" s="1"/>
  <c r="G71" i="3"/>
  <c r="C71" i="3" s="1"/>
  <c r="G63" i="3"/>
  <c r="C63" i="3" s="1"/>
  <c r="G55" i="3"/>
  <c r="C55" i="3" s="1"/>
  <c r="G47" i="3"/>
  <c r="C47" i="3" s="1"/>
  <c r="G39" i="3"/>
  <c r="C39" i="3" s="1"/>
  <c r="G31" i="3"/>
  <c r="C31" i="3" s="1"/>
  <c r="G23" i="3"/>
  <c r="C23" i="3" s="1"/>
  <c r="G15" i="3"/>
  <c r="C15" i="3" s="1"/>
  <c r="G7" i="3"/>
  <c r="C7" i="3" s="1"/>
  <c r="B108" i="3"/>
  <c r="B12" i="3"/>
  <c r="G105" i="3"/>
  <c r="C105" i="3" s="1"/>
  <c r="G97" i="3"/>
  <c r="C97" i="3" s="1"/>
  <c r="G89" i="3"/>
  <c r="C89" i="3" s="1"/>
  <c r="G81" i="3"/>
  <c r="C81" i="3" s="1"/>
  <c r="G73" i="3"/>
  <c r="C73" i="3" s="1"/>
  <c r="G65" i="3"/>
  <c r="C65" i="3" s="1"/>
  <c r="G57" i="3"/>
  <c r="C57" i="3" s="1"/>
  <c r="G49" i="3"/>
  <c r="C49" i="3" s="1"/>
  <c r="G41" i="3"/>
  <c r="C41" i="3" s="1"/>
  <c r="G33" i="3"/>
  <c r="C33" i="3" s="1"/>
  <c r="G25" i="3"/>
  <c r="C25" i="3" s="1"/>
  <c r="G17" i="3"/>
  <c r="C17" i="3" s="1"/>
  <c r="G9" i="3"/>
  <c r="C9" i="3" s="1"/>
  <c r="B44" i="3"/>
  <c r="G104" i="3"/>
  <c r="C104" i="3" s="1"/>
  <c r="G80" i="3"/>
  <c r="C80" i="3" s="1"/>
  <c r="B96" i="3"/>
  <c r="B64" i="3"/>
  <c r="B32" i="3"/>
  <c r="G62" i="3"/>
  <c r="C62" i="3" s="1"/>
  <c r="G102" i="3"/>
  <c r="C102" i="3" s="1"/>
  <c r="G94" i="3"/>
  <c r="C94" i="3" s="1"/>
  <c r="G86" i="3"/>
  <c r="C86" i="3" s="1"/>
  <c r="G78" i="3"/>
  <c r="C78" i="3" s="1"/>
  <c r="G70" i="3"/>
  <c r="C70" i="3" s="1"/>
  <c r="G54" i="3"/>
  <c r="C54" i="3" s="1"/>
  <c r="G46" i="3"/>
  <c r="C46" i="3" s="1"/>
  <c r="G38" i="3"/>
  <c r="C38" i="3" s="1"/>
  <c r="G30" i="3"/>
  <c r="C30" i="3" s="1"/>
  <c r="G22" i="3"/>
  <c r="C22" i="3" s="1"/>
  <c r="G14" i="3"/>
  <c r="C14" i="3" s="1"/>
  <c r="G6" i="3"/>
  <c r="C6" i="3" s="1"/>
  <c r="G101" i="3"/>
  <c r="C101" i="3" s="1"/>
  <c r="G93" i="3"/>
  <c r="C93" i="3" s="1"/>
  <c r="G85" i="3"/>
  <c r="C85" i="3" s="1"/>
  <c r="G77" i="3"/>
  <c r="C77" i="3" s="1"/>
  <c r="G69" i="3"/>
  <c r="C69" i="3" s="1"/>
  <c r="G61" i="3"/>
  <c r="C61" i="3" s="1"/>
  <c r="G53" i="3"/>
  <c r="C53" i="3" s="1"/>
  <c r="G45" i="3"/>
  <c r="C45" i="3" s="1"/>
  <c r="G37" i="3"/>
  <c r="C37" i="3" s="1"/>
  <c r="G29" i="3"/>
  <c r="C29" i="3" s="1"/>
  <c r="G21" i="3"/>
  <c r="C21" i="3" s="1"/>
  <c r="G13" i="3"/>
  <c r="C13" i="3" s="1"/>
  <c r="B4" i="3"/>
  <c r="B84" i="3"/>
  <c r="B52" i="3"/>
  <c r="B20" i="3"/>
  <c r="B103" i="3"/>
  <c r="B95" i="3"/>
  <c r="B79" i="3"/>
  <c r="B71" i="3"/>
  <c r="B63" i="3"/>
  <c r="B55" i="3"/>
  <c r="B47" i="3"/>
  <c r="B39" i="3"/>
  <c r="B31" i="3"/>
  <c r="B23" i="3"/>
  <c r="B15" i="3"/>
  <c r="B7" i="3"/>
  <c r="G5" i="3"/>
  <c r="B102" i="3"/>
  <c r="B94" i="3"/>
  <c r="B86" i="3"/>
  <c r="B78" i="3"/>
  <c r="B70" i="3"/>
  <c r="B62" i="3"/>
  <c r="B54" i="3"/>
  <c r="B46" i="3"/>
  <c r="B38" i="3"/>
  <c r="B30" i="3"/>
  <c r="B22" i="3"/>
  <c r="B14" i="3"/>
  <c r="B6" i="3"/>
  <c r="B101" i="3"/>
  <c r="B93" i="3"/>
  <c r="B85" i="3"/>
  <c r="B77" i="3"/>
  <c r="B69" i="3"/>
  <c r="B61" i="3"/>
  <c r="B53" i="3"/>
  <c r="B45" i="3"/>
  <c r="B37" i="3"/>
  <c r="B29" i="3"/>
  <c r="B21" i="3"/>
  <c r="B13" i="3"/>
  <c r="B5" i="3"/>
  <c r="G107" i="3"/>
  <c r="C107" i="3" s="1"/>
  <c r="G99" i="3"/>
  <c r="C99" i="3" s="1"/>
  <c r="G91" i="3"/>
  <c r="C91" i="3" s="1"/>
  <c r="G83" i="3"/>
  <c r="C83" i="3" s="1"/>
  <c r="G75" i="3"/>
  <c r="C75" i="3" s="1"/>
  <c r="G67" i="3"/>
  <c r="C67" i="3" s="1"/>
  <c r="G59" i="3"/>
  <c r="C59" i="3" s="1"/>
  <c r="G51" i="3"/>
  <c r="C51" i="3" s="1"/>
  <c r="G43" i="3"/>
  <c r="C43" i="3" s="1"/>
  <c r="G35" i="3"/>
  <c r="C35" i="3" s="1"/>
  <c r="G27" i="3"/>
  <c r="C27" i="3" s="1"/>
  <c r="G19" i="3"/>
  <c r="C19" i="3" s="1"/>
  <c r="G11" i="3"/>
  <c r="C11" i="3" s="1"/>
  <c r="G106" i="3"/>
  <c r="C106" i="3" s="1"/>
  <c r="G98" i="3"/>
  <c r="C98" i="3" s="1"/>
  <c r="G90" i="3"/>
  <c r="C90" i="3" s="1"/>
  <c r="G82" i="3"/>
  <c r="C82" i="3" s="1"/>
  <c r="G74" i="3"/>
  <c r="C74" i="3" s="1"/>
  <c r="G66" i="3"/>
  <c r="C66" i="3" s="1"/>
  <c r="G58" i="3"/>
  <c r="C58" i="3" s="1"/>
  <c r="G50" i="3"/>
  <c r="C50" i="3" s="1"/>
  <c r="G42" i="3"/>
  <c r="C42" i="3" s="1"/>
  <c r="G34" i="3"/>
  <c r="C34" i="3" s="1"/>
  <c r="G26" i="3"/>
  <c r="C26" i="3" s="1"/>
  <c r="G18" i="3"/>
  <c r="C18" i="3" s="1"/>
  <c r="G10" i="3"/>
  <c r="C10" i="3" s="1"/>
  <c r="B91" i="3"/>
  <c r="B107" i="3"/>
  <c r="B99" i="3"/>
  <c r="B83" i="3"/>
  <c r="B75" i="3"/>
  <c r="B67" i="3"/>
  <c r="B59" i="3"/>
  <c r="B51" i="3"/>
  <c r="B43" i="3"/>
  <c r="B35" i="3"/>
  <c r="B27" i="3"/>
  <c r="B19" i="3"/>
  <c r="B11" i="3"/>
  <c r="G87" i="3"/>
  <c r="C87" i="3" s="1"/>
  <c r="K102" i="3"/>
  <c r="K86" i="3"/>
  <c r="K70" i="3"/>
  <c r="K6" i="3"/>
  <c r="K108" i="3"/>
  <c r="K100" i="3"/>
  <c r="K92" i="3"/>
  <c r="K84" i="3"/>
  <c r="K76" i="3"/>
  <c r="K68" i="3"/>
  <c r="K60" i="3"/>
  <c r="K52" i="3"/>
  <c r="K44" i="3"/>
  <c r="K36" i="3"/>
  <c r="K28" i="3"/>
  <c r="K20" i="3"/>
  <c r="K12" i="3"/>
  <c r="K107" i="3"/>
  <c r="K99" i="3"/>
  <c r="K91" i="3"/>
  <c r="K83" i="3"/>
  <c r="K75" i="3"/>
  <c r="K67" i="3"/>
  <c r="K59" i="3"/>
  <c r="K51" i="3"/>
  <c r="K43" i="3"/>
  <c r="K35" i="3"/>
  <c r="K27" i="3"/>
  <c r="K19" i="3"/>
  <c r="K11" i="3"/>
  <c r="K98" i="3"/>
  <c r="K82" i="3"/>
  <c r="K66" i="3"/>
  <c r="K58" i="3"/>
  <c r="K50" i="3"/>
  <c r="K42" i="3"/>
  <c r="K26" i="3"/>
  <c r="K18" i="3"/>
  <c r="K34" i="3"/>
  <c r="K105" i="3"/>
  <c r="K97" i="3"/>
  <c r="K89" i="3"/>
  <c r="K81" i="3"/>
  <c r="K73" i="3"/>
  <c r="K65" i="3"/>
  <c r="K57" i="3"/>
  <c r="K49" i="3"/>
  <c r="K41" i="3"/>
  <c r="K33" i="3"/>
  <c r="K25" i="3"/>
  <c r="K17" i="3"/>
  <c r="K9" i="3"/>
  <c r="K106" i="3"/>
  <c r="K90" i="3"/>
  <c r="K74" i="3"/>
  <c r="K10" i="3"/>
  <c r="K104" i="3"/>
  <c r="K96" i="3"/>
  <c r="K88" i="3"/>
  <c r="K80" i="3"/>
  <c r="K72" i="3"/>
  <c r="K64" i="3"/>
  <c r="K56" i="3"/>
  <c r="K48" i="3"/>
  <c r="K40" i="3"/>
  <c r="K32" i="3"/>
  <c r="K24" i="3"/>
  <c r="K16" i="3"/>
  <c r="K8" i="3"/>
  <c r="K103" i="3"/>
  <c r="K95" i="3"/>
  <c r="K87" i="3"/>
  <c r="K79" i="3"/>
  <c r="K71" i="3"/>
  <c r="K63" i="3"/>
  <c r="K55" i="3"/>
  <c r="K47" i="3"/>
  <c r="K39" i="3"/>
  <c r="K31" i="3"/>
  <c r="K23" i="3"/>
  <c r="K15" i="3"/>
  <c r="K7" i="3"/>
  <c r="K4" i="3"/>
  <c r="K94" i="3"/>
  <c r="K78" i="3"/>
  <c r="K62" i="3"/>
  <c r="K54" i="3"/>
  <c r="K46" i="3"/>
  <c r="K38" i="3"/>
  <c r="K22" i="3"/>
  <c r="K14" i="3"/>
  <c r="K30" i="3"/>
  <c r="K109" i="3"/>
  <c r="L109" i="3" s="1"/>
  <c r="M109" i="3" s="1"/>
  <c r="K101" i="3"/>
  <c r="K93" i="3"/>
  <c r="K85" i="3"/>
  <c r="K77" i="3"/>
  <c r="K69" i="3"/>
  <c r="K61" i="3"/>
  <c r="K53" i="3"/>
  <c r="K45" i="3"/>
  <c r="K37" i="3"/>
  <c r="K29" i="3"/>
  <c r="K21" i="3"/>
  <c r="K13" i="3"/>
  <c r="F24" i="2"/>
  <c r="F62" i="2"/>
  <c r="F84" i="2"/>
  <c r="F40" i="2"/>
  <c r="I47" i="2"/>
  <c r="F22" i="2"/>
  <c r="I77" i="2"/>
  <c r="F28" i="2"/>
  <c r="F38" i="2"/>
  <c r="I15" i="2"/>
  <c r="I54" i="2"/>
  <c r="F80" i="2"/>
  <c r="I31" i="2"/>
  <c r="F6" i="2"/>
  <c r="I13" i="2"/>
  <c r="I58" i="2"/>
  <c r="F87" i="2"/>
  <c r="F10" i="2"/>
  <c r="I29" i="2"/>
  <c r="I81" i="2"/>
  <c r="I102" i="2"/>
  <c r="I59" i="2"/>
  <c r="I55" i="1"/>
  <c r="I63" i="1"/>
  <c r="I23" i="1"/>
  <c r="I15" i="1"/>
  <c r="I99" i="1"/>
  <c r="I83" i="1"/>
  <c r="I79" i="1"/>
  <c r="H71" i="3"/>
  <c r="H63" i="3"/>
  <c r="H12" i="3"/>
  <c r="H94" i="3"/>
  <c r="H109" i="3"/>
  <c r="I109" i="3" s="1"/>
  <c r="J109" i="3" s="1"/>
  <c r="F5" i="2"/>
  <c r="C40" i="2"/>
  <c r="F45" i="2"/>
  <c r="C87" i="2"/>
  <c r="F105" i="2"/>
  <c r="F49" i="2"/>
  <c r="C69" i="2"/>
  <c r="F69" i="2"/>
  <c r="F9" i="2"/>
  <c r="F23" i="2"/>
  <c r="C23" i="2"/>
  <c r="F32" i="2"/>
  <c r="F39" i="2"/>
  <c r="C39" i="2"/>
  <c r="F56" i="2"/>
  <c r="I69" i="2"/>
  <c r="I86" i="2"/>
  <c r="I90" i="2"/>
  <c r="F7" i="2"/>
  <c r="F8" i="2"/>
  <c r="I11" i="2"/>
  <c r="F31" i="2"/>
  <c r="I43" i="2"/>
  <c r="F46" i="2"/>
  <c r="C53" i="2"/>
  <c r="F53" i="2"/>
  <c r="F58" i="2"/>
  <c r="F61" i="2"/>
  <c r="F73" i="2"/>
  <c r="F94" i="2"/>
  <c r="F98" i="2"/>
  <c r="C98" i="2"/>
  <c r="I109" i="2"/>
  <c r="J109" i="2" s="1"/>
  <c r="K109" i="2" s="1"/>
  <c r="I9" i="2"/>
  <c r="I10" i="2"/>
  <c r="C22" i="2"/>
  <c r="F26" i="2"/>
  <c r="I27" i="2"/>
  <c r="C38" i="2"/>
  <c r="F42" i="2"/>
  <c r="I53" i="2"/>
  <c r="F55" i="2"/>
  <c r="C55" i="2"/>
  <c r="F66" i="2"/>
  <c r="F77" i="2"/>
  <c r="F83" i="2"/>
  <c r="C85" i="2"/>
  <c r="F85" i="2"/>
  <c r="F96" i="2"/>
  <c r="F100" i="2"/>
  <c r="I106" i="2"/>
  <c r="I7" i="2"/>
  <c r="I19" i="2"/>
  <c r="I26" i="2"/>
  <c r="F30" i="2"/>
  <c r="I35" i="2"/>
  <c r="C41" i="2"/>
  <c r="F41" i="2"/>
  <c r="F60" i="2"/>
  <c r="F13" i="2"/>
  <c r="F4" i="2"/>
  <c r="F14" i="2"/>
  <c r="F18" i="2"/>
  <c r="C25" i="2"/>
  <c r="F25" i="2"/>
  <c r="F34" i="2"/>
  <c r="I42" i="2"/>
  <c r="F50" i="2"/>
  <c r="F70" i="2"/>
  <c r="F89" i="2"/>
  <c r="I5" i="2"/>
  <c r="I6" i="2"/>
  <c r="F21" i="2"/>
  <c r="I22" i="2"/>
  <c r="F29" i="2"/>
  <c r="F37" i="2"/>
  <c r="I38" i="2"/>
  <c r="I63" i="2"/>
  <c r="F65" i="2"/>
  <c r="I70" i="2"/>
  <c r="I74" i="2"/>
  <c r="F93" i="2"/>
  <c r="F99" i="2"/>
  <c r="C101" i="2"/>
  <c r="F101" i="2"/>
  <c r="C10" i="2"/>
  <c r="F11" i="2"/>
  <c r="F12" i="2"/>
  <c r="I14" i="2"/>
  <c r="F17" i="2"/>
  <c r="I21" i="2"/>
  <c r="I25" i="2"/>
  <c r="I30" i="2"/>
  <c r="F33" i="2"/>
  <c r="I37" i="2"/>
  <c r="I41" i="2"/>
  <c r="F44" i="2"/>
  <c r="F54" i="2"/>
  <c r="I57" i="2"/>
  <c r="F59" i="2"/>
  <c r="F78" i="2"/>
  <c r="F82" i="2"/>
  <c r="C82" i="2"/>
  <c r="I93" i="2"/>
  <c r="F103" i="2"/>
  <c r="I103" i="2"/>
  <c r="I95" i="2"/>
  <c r="I87" i="2"/>
  <c r="I79" i="2"/>
  <c r="I71" i="2"/>
  <c r="I108" i="2"/>
  <c r="I100" i="2"/>
  <c r="I92" i="2"/>
  <c r="I84" i="2"/>
  <c r="I76" i="2"/>
  <c r="I68" i="2"/>
  <c r="I60" i="2"/>
  <c r="I52" i="2"/>
  <c r="I44" i="2"/>
  <c r="I36" i="2"/>
  <c r="I28" i="2"/>
  <c r="I20" i="2"/>
  <c r="I107" i="2"/>
  <c r="I99" i="2"/>
  <c r="I91" i="2"/>
  <c r="I83" i="2"/>
  <c r="I75" i="2"/>
  <c r="I104" i="2"/>
  <c r="I96" i="2"/>
  <c r="I88" i="2"/>
  <c r="I80" i="2"/>
  <c r="I72" i="2"/>
  <c r="I64" i="2"/>
  <c r="I56" i="2"/>
  <c r="I48" i="2"/>
  <c r="I40" i="2"/>
  <c r="I32" i="2"/>
  <c r="I24" i="2"/>
  <c r="I16" i="2"/>
  <c r="I105" i="2"/>
  <c r="I98" i="2"/>
  <c r="I73" i="2"/>
  <c r="I45" i="2"/>
  <c r="F88" i="2"/>
  <c r="I85" i="2"/>
  <c r="I78" i="2"/>
  <c r="F68" i="2"/>
  <c r="I50" i="2"/>
  <c r="I49" i="2"/>
  <c r="I39" i="2"/>
  <c r="F36" i="2"/>
  <c r="I18" i="2"/>
  <c r="I17" i="2"/>
  <c r="I8" i="2"/>
  <c r="I82" i="2"/>
  <c r="I62" i="2"/>
  <c r="I61" i="2"/>
  <c r="I51" i="2"/>
  <c r="F48" i="2"/>
  <c r="F92" i="2"/>
  <c r="I89" i="2"/>
  <c r="F104" i="2"/>
  <c r="I101" i="2"/>
  <c r="I94" i="2"/>
  <c r="F72" i="2"/>
  <c r="I66" i="2"/>
  <c r="I65" i="2"/>
  <c r="I55" i="2"/>
  <c r="F52" i="2"/>
  <c r="I34" i="2"/>
  <c r="I33" i="2"/>
  <c r="I23" i="2"/>
  <c r="F20" i="2"/>
  <c r="I12" i="2"/>
  <c r="I4" i="2"/>
  <c r="F76" i="2"/>
  <c r="I67" i="2"/>
  <c r="F64" i="2"/>
  <c r="I46" i="2"/>
  <c r="F16" i="2"/>
  <c r="F27" i="2"/>
  <c r="F43" i="2"/>
  <c r="F71" i="2"/>
  <c r="C71" i="2"/>
  <c r="F15" i="2"/>
  <c r="F90" i="2"/>
  <c r="F19" i="2"/>
  <c r="F51" i="2"/>
  <c r="F75" i="2"/>
  <c r="F86" i="2"/>
  <c r="F97" i="2"/>
  <c r="F107" i="2"/>
  <c r="F47" i="2"/>
  <c r="F95" i="2"/>
  <c r="F106" i="2"/>
  <c r="F74" i="2"/>
  <c r="F35" i="2"/>
  <c r="F57" i="2"/>
  <c r="F67" i="2"/>
  <c r="F81" i="2"/>
  <c r="F91" i="2"/>
  <c r="F102" i="2"/>
  <c r="F63" i="2"/>
  <c r="F79" i="2"/>
  <c r="I103" i="1"/>
  <c r="I95" i="1"/>
  <c r="I47" i="1"/>
  <c r="I91" i="1"/>
  <c r="I39" i="1"/>
  <c r="I87" i="1"/>
  <c r="I31" i="1"/>
  <c r="I107" i="1"/>
  <c r="I71" i="1"/>
  <c r="I7" i="1"/>
  <c r="I102" i="1"/>
  <c r="I94" i="1"/>
  <c r="I86" i="1"/>
  <c r="I78" i="1"/>
  <c r="I70" i="1"/>
  <c r="I62" i="1"/>
  <c r="I54" i="1"/>
  <c r="I46" i="1"/>
  <c r="I38" i="1"/>
  <c r="I30" i="1"/>
  <c r="I22" i="1"/>
  <c r="I14" i="1"/>
  <c r="I6" i="1"/>
  <c r="I101" i="1"/>
  <c r="I93" i="1"/>
  <c r="I85" i="1"/>
  <c r="I77" i="1"/>
  <c r="I69" i="1"/>
  <c r="I61" i="1"/>
  <c r="I53" i="1"/>
  <c r="I45" i="1"/>
  <c r="I37" i="1"/>
  <c r="I29" i="1"/>
  <c r="I21" i="1"/>
  <c r="I13" i="1"/>
  <c r="I5" i="1"/>
  <c r="F102" i="1"/>
  <c r="F94" i="1"/>
  <c r="F86" i="1"/>
  <c r="F70" i="1"/>
  <c r="F62" i="1"/>
  <c r="F54" i="1"/>
  <c r="F38" i="1"/>
  <c r="F30" i="1"/>
  <c r="F22" i="1"/>
  <c r="F6" i="1"/>
  <c r="I108" i="1"/>
  <c r="I100" i="1"/>
  <c r="I92" i="1"/>
  <c r="I84" i="1"/>
  <c r="I76" i="1"/>
  <c r="I68" i="1"/>
  <c r="I60" i="1"/>
  <c r="I52" i="1"/>
  <c r="I44" i="1"/>
  <c r="I36" i="1"/>
  <c r="I28" i="1"/>
  <c r="I20" i="1"/>
  <c r="I12" i="1"/>
  <c r="I75" i="1"/>
  <c r="I67" i="1"/>
  <c r="I59" i="1"/>
  <c r="I51" i="1"/>
  <c r="I43" i="1"/>
  <c r="I35" i="1"/>
  <c r="I27" i="1"/>
  <c r="I19" i="1"/>
  <c r="I11" i="1"/>
  <c r="I106" i="1"/>
  <c r="I98" i="1"/>
  <c r="I90" i="1"/>
  <c r="I82" i="1"/>
  <c r="I74" i="1"/>
  <c r="I66" i="1"/>
  <c r="I58" i="1"/>
  <c r="I50" i="1"/>
  <c r="I42" i="1"/>
  <c r="I34" i="1"/>
  <c r="I26" i="1"/>
  <c r="I18" i="1"/>
  <c r="I10" i="1"/>
  <c r="I105" i="1"/>
  <c r="I97" i="1"/>
  <c r="I89" i="1"/>
  <c r="I81" i="1"/>
  <c r="I73" i="1"/>
  <c r="I65" i="1"/>
  <c r="I57" i="1"/>
  <c r="I49" i="1"/>
  <c r="I41" i="1"/>
  <c r="I33" i="1"/>
  <c r="I25" i="1"/>
  <c r="I17" i="1"/>
  <c r="I9" i="1"/>
  <c r="F106" i="1"/>
  <c r="F74" i="1"/>
  <c r="F42" i="1"/>
  <c r="F10" i="1"/>
  <c r="I104" i="1"/>
  <c r="I96" i="1"/>
  <c r="I88" i="1"/>
  <c r="I80" i="1"/>
  <c r="I72" i="1"/>
  <c r="I64" i="1"/>
  <c r="I56" i="1"/>
  <c r="I48" i="1"/>
  <c r="I40" i="1"/>
  <c r="I32" i="1"/>
  <c r="I24" i="1"/>
  <c r="I16" i="1"/>
  <c r="C106" i="1"/>
  <c r="C74" i="1"/>
  <c r="C42" i="1"/>
  <c r="C10" i="1"/>
  <c r="F98" i="1"/>
  <c r="F90" i="1"/>
  <c r="F82" i="1"/>
  <c r="F66" i="1"/>
  <c r="F58" i="1"/>
  <c r="F50" i="1"/>
  <c r="F34" i="1"/>
  <c r="F26" i="1"/>
  <c r="F18" i="1"/>
  <c r="C102" i="1"/>
  <c r="C70" i="1"/>
  <c r="C38" i="1"/>
  <c r="C6" i="1"/>
  <c r="F105" i="1"/>
  <c r="F97" i="1"/>
  <c r="F89" i="1"/>
  <c r="F81" i="1"/>
  <c r="F73" i="1"/>
  <c r="F65" i="1"/>
  <c r="F57" i="1"/>
  <c r="F49" i="1"/>
  <c r="F41" i="1"/>
  <c r="F33" i="1"/>
  <c r="F25" i="1"/>
  <c r="F17" i="1"/>
  <c r="F9" i="1"/>
  <c r="F104" i="1"/>
  <c r="F96" i="1"/>
  <c r="F88" i="1"/>
  <c r="F80" i="1"/>
  <c r="F72" i="1"/>
  <c r="F64" i="1"/>
  <c r="F56" i="1"/>
  <c r="F48" i="1"/>
  <c r="F40" i="1"/>
  <c r="F32" i="1"/>
  <c r="F24" i="1"/>
  <c r="F16" i="1"/>
  <c r="F8" i="1"/>
  <c r="C94" i="1"/>
  <c r="C62" i="1"/>
  <c r="C30" i="1"/>
  <c r="F103" i="1"/>
  <c r="F95" i="1"/>
  <c r="F87" i="1"/>
  <c r="F79" i="1"/>
  <c r="F71" i="1"/>
  <c r="F63" i="1"/>
  <c r="F55" i="1"/>
  <c r="F47" i="1"/>
  <c r="F39" i="1"/>
  <c r="F31" i="1"/>
  <c r="F23" i="1"/>
  <c r="F15" i="1"/>
  <c r="F7" i="1"/>
  <c r="F78" i="1"/>
  <c r="F46" i="1"/>
  <c r="F14" i="1"/>
  <c r="F101" i="1"/>
  <c r="F93" i="1"/>
  <c r="F85" i="1"/>
  <c r="F77" i="1"/>
  <c r="F69" i="1"/>
  <c r="F61" i="1"/>
  <c r="F53" i="1"/>
  <c r="F45" i="1"/>
  <c r="F37" i="1"/>
  <c r="F29" i="1"/>
  <c r="F21" i="1"/>
  <c r="F13" i="1"/>
  <c r="F5" i="1"/>
  <c r="F108" i="1"/>
  <c r="F100" i="1"/>
  <c r="F92" i="1"/>
  <c r="F84" i="1"/>
  <c r="F76" i="1"/>
  <c r="F68" i="1"/>
  <c r="F60" i="1"/>
  <c r="F52" i="1"/>
  <c r="F44" i="1"/>
  <c r="F36" i="1"/>
  <c r="F28" i="1"/>
  <c r="F20" i="1"/>
  <c r="F12" i="1"/>
  <c r="F107" i="1"/>
  <c r="F99" i="1"/>
  <c r="F91" i="1"/>
  <c r="F83" i="1"/>
  <c r="F75" i="1"/>
  <c r="F67" i="1"/>
  <c r="F59" i="1"/>
  <c r="F51" i="1"/>
  <c r="F43" i="1"/>
  <c r="F35" i="1"/>
  <c r="F27" i="1"/>
  <c r="F19" i="1"/>
  <c r="F11" i="1"/>
  <c r="V25" i="3" l="1"/>
  <c r="T17" i="3"/>
  <c r="T26" i="3"/>
  <c r="R17" i="3"/>
  <c r="R26" i="3"/>
  <c r="V26" i="3" s="1"/>
  <c r="V7" i="3"/>
  <c r="V17" i="3"/>
  <c r="W6" i="3"/>
  <c r="H37" i="3"/>
  <c r="H68" i="3"/>
  <c r="H23" i="3"/>
  <c r="H16" i="3"/>
  <c r="H74" i="3"/>
  <c r="H86" i="3"/>
  <c r="H90" i="3"/>
  <c r="H53" i="3"/>
  <c r="H38" i="3"/>
  <c r="H44" i="3"/>
  <c r="H24" i="3"/>
  <c r="H15" i="3"/>
  <c r="H101" i="3"/>
  <c r="H14" i="3"/>
  <c r="H60" i="3"/>
  <c r="H87" i="3"/>
  <c r="H56" i="3"/>
  <c r="H100" i="3"/>
  <c r="H20" i="3"/>
  <c r="C5" i="3"/>
  <c r="H5" i="3"/>
  <c r="H22" i="3"/>
  <c r="H40" i="3"/>
  <c r="H21" i="3"/>
  <c r="H64" i="3"/>
  <c r="H46" i="3"/>
  <c r="H31" i="3"/>
  <c r="H19" i="3"/>
  <c r="G4" i="1"/>
  <c r="H25" i="3"/>
  <c r="H89" i="3"/>
  <c r="H57" i="3"/>
  <c r="J4" i="1"/>
  <c r="H58" i="3"/>
  <c r="H76" i="3"/>
  <c r="H47" i="3"/>
  <c r="H69" i="3"/>
  <c r="H41" i="3"/>
  <c r="H78" i="3"/>
  <c r="H96" i="3"/>
  <c r="H48" i="3"/>
  <c r="H52" i="3"/>
  <c r="H70" i="3"/>
  <c r="H30" i="3"/>
  <c r="H39" i="3"/>
  <c r="H27" i="3"/>
  <c r="H65" i="3"/>
  <c r="H34" i="3"/>
  <c r="H88" i="3"/>
  <c r="H92" i="3"/>
  <c r="H29" i="3"/>
  <c r="H59" i="3"/>
  <c r="H103" i="3"/>
  <c r="H97" i="3"/>
  <c r="H7" i="3"/>
  <c r="H98" i="3"/>
  <c r="H61" i="3"/>
  <c r="H54" i="3"/>
  <c r="H72" i="3"/>
  <c r="H28" i="3"/>
  <c r="H33" i="3"/>
  <c r="H66" i="3"/>
  <c r="H4" i="3"/>
  <c r="L108" i="3"/>
  <c r="M108" i="3" s="1"/>
  <c r="L96" i="3"/>
  <c r="H80" i="3"/>
  <c r="H36" i="3"/>
  <c r="H81" i="3"/>
  <c r="H17" i="3"/>
  <c r="H85" i="3"/>
  <c r="H8" i="3"/>
  <c r="H104" i="3"/>
  <c r="H26" i="3"/>
  <c r="H6" i="3"/>
  <c r="H67" i="3"/>
  <c r="H84" i="3"/>
  <c r="H83" i="3"/>
  <c r="H55" i="3"/>
  <c r="H106" i="3"/>
  <c r="H51" i="3"/>
  <c r="H108" i="3"/>
  <c r="I108" i="3" s="1"/>
  <c r="J108" i="3" s="1"/>
  <c r="H93" i="3"/>
  <c r="H32" i="3"/>
  <c r="H91" i="3"/>
  <c r="H95" i="3"/>
  <c r="H49" i="3"/>
  <c r="H79" i="3"/>
  <c r="H102" i="3"/>
  <c r="H73" i="3"/>
  <c r="H13" i="3"/>
  <c r="H11" i="3"/>
  <c r="H82" i="3"/>
  <c r="H99" i="3"/>
  <c r="H62" i="3"/>
  <c r="H18" i="3"/>
  <c r="H75" i="3"/>
  <c r="H77" i="3"/>
  <c r="H45" i="3"/>
  <c r="H42" i="3"/>
  <c r="H43" i="3"/>
  <c r="H107" i="3"/>
  <c r="H35" i="3"/>
  <c r="H105" i="3"/>
  <c r="H50" i="3"/>
  <c r="H9" i="3"/>
  <c r="L7" i="3"/>
  <c r="L35" i="3"/>
  <c r="H10" i="3"/>
  <c r="L66" i="3"/>
  <c r="L33" i="3"/>
  <c r="G107" i="2"/>
  <c r="J106" i="1"/>
  <c r="J53" i="1"/>
  <c r="L104" i="3"/>
  <c r="L73" i="3"/>
  <c r="L17" i="3"/>
  <c r="L24" i="3"/>
  <c r="L26" i="3"/>
  <c r="L90" i="3"/>
  <c r="L51" i="3"/>
  <c r="L99" i="3"/>
  <c r="L44" i="3"/>
  <c r="L29" i="3"/>
  <c r="L77" i="3"/>
  <c r="L22" i="3"/>
  <c r="L47" i="3"/>
  <c r="L103" i="3"/>
  <c r="L89" i="3"/>
  <c r="L87" i="3"/>
  <c r="L65" i="3"/>
  <c r="L10" i="3"/>
  <c r="L6" i="3"/>
  <c r="L32" i="3"/>
  <c r="L72" i="3"/>
  <c r="L34" i="3"/>
  <c r="L98" i="3"/>
  <c r="L107" i="3"/>
  <c r="L92" i="3"/>
  <c r="L37" i="3"/>
  <c r="L30" i="3"/>
  <c r="L62" i="3"/>
  <c r="L102" i="3"/>
  <c r="L55" i="3"/>
  <c r="L81" i="3"/>
  <c r="L11" i="3"/>
  <c r="L83" i="3"/>
  <c r="L31" i="3"/>
  <c r="L57" i="3"/>
  <c r="L9" i="3"/>
  <c r="L105" i="3"/>
  <c r="L40" i="3"/>
  <c r="L80" i="3"/>
  <c r="L42" i="3"/>
  <c r="L106" i="3"/>
  <c r="L59" i="3"/>
  <c r="L12" i="3"/>
  <c r="L52" i="3"/>
  <c r="L45" i="3"/>
  <c r="L85" i="3"/>
  <c r="L63" i="3"/>
  <c r="L13" i="3"/>
  <c r="L88" i="3"/>
  <c r="L50" i="3"/>
  <c r="L19" i="3"/>
  <c r="L20" i="3"/>
  <c r="L60" i="3"/>
  <c r="L100" i="3"/>
  <c r="L53" i="3"/>
  <c r="L93" i="3"/>
  <c r="L38" i="3"/>
  <c r="L70" i="3"/>
  <c r="L15" i="3"/>
  <c r="L71" i="3"/>
  <c r="L56" i="3"/>
  <c r="L5" i="3"/>
  <c r="L74" i="3"/>
  <c r="L49" i="3"/>
  <c r="L8" i="3"/>
  <c r="L48" i="3"/>
  <c r="L58" i="3"/>
  <c r="L27" i="3"/>
  <c r="L67" i="3"/>
  <c r="L28" i="3"/>
  <c r="L101" i="3"/>
  <c r="L78" i="3"/>
  <c r="L23" i="3"/>
  <c r="L75" i="3"/>
  <c r="L68" i="3"/>
  <c r="L61" i="3"/>
  <c r="L46" i="3"/>
  <c r="L86" i="3"/>
  <c r="L79" i="3"/>
  <c r="L4" i="3"/>
  <c r="L41" i="3"/>
  <c r="L97" i="3"/>
  <c r="L36" i="3"/>
  <c r="L69" i="3"/>
  <c r="L76" i="3"/>
  <c r="L25" i="3"/>
  <c r="L16" i="3"/>
  <c r="L64" i="3"/>
  <c r="L18" i="3"/>
  <c r="L82" i="3"/>
  <c r="L43" i="3"/>
  <c r="L91" i="3"/>
  <c r="L84" i="3"/>
  <c r="L21" i="3"/>
  <c r="L14" i="3"/>
  <c r="L54" i="3"/>
  <c r="L94" i="3"/>
  <c r="L39" i="3"/>
  <c r="L95" i="3"/>
  <c r="G24" i="2"/>
  <c r="G22" i="2"/>
  <c r="G45" i="2"/>
  <c r="J47" i="2"/>
  <c r="J23" i="2"/>
  <c r="G79" i="2"/>
  <c r="G49" i="2"/>
  <c r="J94" i="2"/>
  <c r="J105" i="2"/>
  <c r="J58" i="2"/>
  <c r="G105" i="2"/>
  <c r="J97" i="2"/>
  <c r="J81" i="2"/>
  <c r="G108" i="2"/>
  <c r="H108" i="2" s="1"/>
  <c r="J106" i="2"/>
  <c r="G81" i="2"/>
  <c r="J55" i="2"/>
  <c r="J29" i="2"/>
  <c r="G29" i="2"/>
  <c r="G63" i="2"/>
  <c r="J46" i="2"/>
  <c r="G102" i="2"/>
  <c r="G90" i="2"/>
  <c r="J34" i="2"/>
  <c r="J8" i="2"/>
  <c r="J16" i="2"/>
  <c r="J107" i="2"/>
  <c r="G103" i="2"/>
  <c r="G91" i="2"/>
  <c r="G47" i="2"/>
  <c r="G15" i="2"/>
  <c r="J67" i="2"/>
  <c r="G52" i="2"/>
  <c r="J89" i="2"/>
  <c r="J17" i="2"/>
  <c r="J85" i="2"/>
  <c r="J24" i="2"/>
  <c r="J88" i="2"/>
  <c r="J20" i="2"/>
  <c r="J84" i="2"/>
  <c r="J103" i="2"/>
  <c r="J93" i="2"/>
  <c r="J41" i="2"/>
  <c r="G12" i="2"/>
  <c r="J70" i="2"/>
  <c r="J6" i="2"/>
  <c r="G41" i="2"/>
  <c r="J15" i="2"/>
  <c r="G83" i="2"/>
  <c r="J27" i="2"/>
  <c r="G94" i="2"/>
  <c r="G31" i="2"/>
  <c r="G56" i="2"/>
  <c r="G28" i="2"/>
  <c r="J18" i="2"/>
  <c r="J96" i="2"/>
  <c r="J92" i="2"/>
  <c r="G11" i="2"/>
  <c r="G18" i="2"/>
  <c r="G77" i="2"/>
  <c r="G26" i="2"/>
  <c r="G73" i="2"/>
  <c r="J11" i="2"/>
  <c r="J59" i="2"/>
  <c r="G92" i="2"/>
  <c r="J28" i="2"/>
  <c r="J37" i="2"/>
  <c r="G67" i="2"/>
  <c r="G71" i="2"/>
  <c r="J65" i="2"/>
  <c r="G48" i="2"/>
  <c r="G36" i="2"/>
  <c r="J45" i="2"/>
  <c r="J40" i="2"/>
  <c r="J104" i="2"/>
  <c r="J36" i="2"/>
  <c r="J100" i="2"/>
  <c r="G82" i="2"/>
  <c r="G33" i="2"/>
  <c r="J63" i="2"/>
  <c r="G89" i="2"/>
  <c r="G14" i="2"/>
  <c r="J35" i="2"/>
  <c r="J102" i="2"/>
  <c r="G66" i="2"/>
  <c r="G61" i="2"/>
  <c r="G8" i="2"/>
  <c r="G39" i="2"/>
  <c r="J32" i="2"/>
  <c r="G65" i="2"/>
  <c r="G97" i="2"/>
  <c r="G86" i="2"/>
  <c r="J66" i="2"/>
  <c r="J39" i="2"/>
  <c r="J48" i="2"/>
  <c r="J44" i="2"/>
  <c r="J108" i="2"/>
  <c r="K108" i="2" s="1"/>
  <c r="J13" i="2"/>
  <c r="J30" i="2"/>
  <c r="G101" i="2"/>
  <c r="J38" i="2"/>
  <c r="G70" i="2"/>
  <c r="G4" i="2"/>
  <c r="G30" i="2"/>
  <c r="G6" i="2"/>
  <c r="J10" i="2"/>
  <c r="G58" i="2"/>
  <c r="G7" i="2"/>
  <c r="G32" i="2"/>
  <c r="J54" i="2"/>
  <c r="G5" i="2"/>
  <c r="G76" i="2"/>
  <c r="G88" i="2"/>
  <c r="J5" i="2"/>
  <c r="J4" i="2"/>
  <c r="G57" i="2"/>
  <c r="G43" i="2"/>
  <c r="J12" i="2"/>
  <c r="J51" i="2"/>
  <c r="J73" i="2"/>
  <c r="J75" i="2"/>
  <c r="G78" i="2"/>
  <c r="G35" i="2"/>
  <c r="G75" i="2"/>
  <c r="G27" i="2"/>
  <c r="G20" i="2"/>
  <c r="G72" i="2"/>
  <c r="J61" i="2"/>
  <c r="J49" i="2"/>
  <c r="J98" i="2"/>
  <c r="J56" i="2"/>
  <c r="J83" i="2"/>
  <c r="J52" i="2"/>
  <c r="J71" i="2"/>
  <c r="G59" i="2"/>
  <c r="J25" i="2"/>
  <c r="G37" i="2"/>
  <c r="G50" i="2"/>
  <c r="J26" i="2"/>
  <c r="G100" i="2"/>
  <c r="G55" i="2"/>
  <c r="J9" i="2"/>
  <c r="G53" i="2"/>
  <c r="G40" i="2"/>
  <c r="G74" i="2"/>
  <c r="J64" i="2"/>
  <c r="J79" i="2"/>
  <c r="G80" i="2"/>
  <c r="J57" i="2"/>
  <c r="J42" i="2"/>
  <c r="J31" i="2"/>
  <c r="J19" i="2"/>
  <c r="G96" i="2"/>
  <c r="J53" i="2"/>
  <c r="J90" i="2"/>
  <c r="G23" i="2"/>
  <c r="G10" i="2"/>
  <c r="G16" i="2"/>
  <c r="J50" i="2"/>
  <c r="J60" i="2"/>
  <c r="J21" i="2"/>
  <c r="G106" i="2"/>
  <c r="J33" i="2"/>
  <c r="J101" i="2"/>
  <c r="J82" i="2"/>
  <c r="G68" i="2"/>
  <c r="J72" i="2"/>
  <c r="J99" i="2"/>
  <c r="J68" i="2"/>
  <c r="J87" i="2"/>
  <c r="G62" i="2"/>
  <c r="G54" i="2"/>
  <c r="G17" i="2"/>
  <c r="G93" i="2"/>
  <c r="J22" i="2"/>
  <c r="G34" i="2"/>
  <c r="G13" i="2"/>
  <c r="J7" i="2"/>
  <c r="G85" i="2"/>
  <c r="G42" i="2"/>
  <c r="G46" i="2"/>
  <c r="J86" i="2"/>
  <c r="G9" i="2"/>
  <c r="G87" i="2"/>
  <c r="G51" i="2"/>
  <c r="J62" i="2"/>
  <c r="J91" i="2"/>
  <c r="G99" i="2"/>
  <c r="G19" i="2"/>
  <c r="G95" i="2"/>
  <c r="G64" i="2"/>
  <c r="G104" i="2"/>
  <c r="J78" i="2"/>
  <c r="J80" i="2"/>
  <c r="J76" i="2"/>
  <c r="J95" i="2"/>
  <c r="G44" i="2"/>
  <c r="J14" i="2"/>
  <c r="J74" i="2"/>
  <c r="G21" i="2"/>
  <c r="G25" i="2"/>
  <c r="G60" i="2"/>
  <c r="J77" i="2"/>
  <c r="G98" i="2"/>
  <c r="J43" i="2"/>
  <c r="J69" i="2"/>
  <c r="G69" i="2"/>
  <c r="G84" i="2"/>
  <c r="G38" i="2"/>
  <c r="J107" i="1"/>
  <c r="G60" i="1"/>
  <c r="G99" i="1"/>
  <c r="G107" i="1"/>
  <c r="J21" i="1"/>
  <c r="J85" i="1"/>
  <c r="J87" i="1"/>
  <c r="J16" i="1"/>
  <c r="J80" i="1"/>
  <c r="J9" i="1"/>
  <c r="J31" i="1"/>
  <c r="J98" i="1"/>
  <c r="J61" i="1"/>
  <c r="J39" i="1"/>
  <c r="J69" i="1"/>
  <c r="J23" i="1"/>
  <c r="J48" i="1"/>
  <c r="J41" i="1"/>
  <c r="J105" i="1"/>
  <c r="J13" i="1"/>
  <c r="J77" i="1"/>
  <c r="J29" i="1"/>
  <c r="G37" i="1"/>
  <c r="G101" i="1"/>
  <c r="J37" i="1"/>
  <c r="J66" i="1"/>
  <c r="J92" i="1"/>
  <c r="G74" i="1"/>
  <c r="J56" i="1"/>
  <c r="J49" i="1"/>
  <c r="J74" i="1"/>
  <c r="J99" i="1"/>
  <c r="J100" i="1"/>
  <c r="J103" i="1"/>
  <c r="J64" i="1"/>
  <c r="J57" i="1"/>
  <c r="J18" i="1"/>
  <c r="J82" i="1"/>
  <c r="J43" i="1"/>
  <c r="J44" i="1"/>
  <c r="J108" i="1"/>
  <c r="J62" i="1"/>
  <c r="J15" i="1"/>
  <c r="J8" i="1"/>
  <c r="J72" i="1"/>
  <c r="J65" i="1"/>
  <c r="J26" i="1"/>
  <c r="J90" i="1"/>
  <c r="J51" i="1"/>
  <c r="J63" i="1"/>
  <c r="J52" i="1"/>
  <c r="J6" i="1"/>
  <c r="J70" i="1"/>
  <c r="G70" i="1"/>
  <c r="J73" i="1"/>
  <c r="J59" i="1"/>
  <c r="J14" i="1"/>
  <c r="J78" i="1"/>
  <c r="J60" i="1"/>
  <c r="J93" i="1"/>
  <c r="J88" i="1"/>
  <c r="J81" i="1"/>
  <c r="J79" i="1"/>
  <c r="J68" i="1"/>
  <c r="J86" i="1"/>
  <c r="J32" i="1"/>
  <c r="G23" i="1"/>
  <c r="J34" i="1"/>
  <c r="J95" i="1"/>
  <c r="G30" i="1"/>
  <c r="J24" i="1"/>
  <c r="J17" i="1"/>
  <c r="J42" i="1"/>
  <c r="J67" i="1"/>
  <c r="J5" i="1"/>
  <c r="J22" i="1"/>
  <c r="J47" i="1"/>
  <c r="J101" i="1"/>
  <c r="G38" i="1"/>
  <c r="J96" i="1"/>
  <c r="J25" i="1"/>
  <c r="J89" i="1"/>
  <c r="J50" i="1"/>
  <c r="J11" i="1"/>
  <c r="J75" i="1"/>
  <c r="J12" i="1"/>
  <c r="J76" i="1"/>
  <c r="J30" i="1"/>
  <c r="J94" i="1"/>
  <c r="J55" i="1"/>
  <c r="J45" i="1"/>
  <c r="J40" i="1"/>
  <c r="J104" i="1"/>
  <c r="J33" i="1"/>
  <c r="J97" i="1"/>
  <c r="J58" i="1"/>
  <c r="J19" i="1"/>
  <c r="J83" i="1"/>
  <c r="J20" i="1"/>
  <c r="J84" i="1"/>
  <c r="J38" i="1"/>
  <c r="J102" i="1"/>
  <c r="J71" i="1"/>
  <c r="J27" i="1"/>
  <c r="J28" i="1"/>
  <c r="J91" i="1"/>
  <c r="J46" i="1"/>
  <c r="J10" i="1"/>
  <c r="J35" i="1"/>
  <c r="J36" i="1"/>
  <c r="J54" i="1"/>
  <c r="J7" i="1"/>
  <c r="G49" i="1"/>
  <c r="G45" i="1"/>
  <c r="G95" i="1"/>
  <c r="G66" i="1"/>
  <c r="G51" i="1"/>
  <c r="G12" i="1"/>
  <c r="G76" i="1"/>
  <c r="G14" i="1"/>
  <c r="G103" i="1"/>
  <c r="G40" i="1"/>
  <c r="G65" i="1"/>
  <c r="G102" i="1"/>
  <c r="G59" i="1"/>
  <c r="G20" i="1"/>
  <c r="G61" i="1"/>
  <c r="G46" i="1"/>
  <c r="G47" i="1"/>
  <c r="G48" i="1"/>
  <c r="G9" i="1"/>
  <c r="G73" i="1"/>
  <c r="G90" i="1"/>
  <c r="G67" i="1"/>
  <c r="G28" i="1"/>
  <c r="G92" i="1"/>
  <c r="G5" i="1"/>
  <c r="G69" i="1"/>
  <c r="G78" i="1"/>
  <c r="G55" i="1"/>
  <c r="G56" i="1"/>
  <c r="G17" i="1"/>
  <c r="G81" i="1"/>
  <c r="G18" i="1"/>
  <c r="G98" i="1"/>
  <c r="G106" i="1"/>
  <c r="G54" i="1"/>
  <c r="G88" i="1"/>
  <c r="G32" i="1"/>
  <c r="G11" i="1"/>
  <c r="G77" i="1"/>
  <c r="G63" i="1"/>
  <c r="G64" i="1"/>
  <c r="G89" i="1"/>
  <c r="G21" i="1"/>
  <c r="G35" i="1"/>
  <c r="G87" i="1"/>
  <c r="G6" i="1"/>
  <c r="G68" i="1"/>
  <c r="G31" i="1"/>
  <c r="G57" i="1"/>
  <c r="G10" i="1"/>
  <c r="G75" i="1"/>
  <c r="G36" i="1"/>
  <c r="G100" i="1"/>
  <c r="G13" i="1"/>
  <c r="G25" i="1"/>
  <c r="G26" i="1"/>
  <c r="G62" i="1"/>
  <c r="G19" i="1"/>
  <c r="G83" i="1"/>
  <c r="G44" i="1"/>
  <c r="G108" i="1"/>
  <c r="H108" i="1" s="1"/>
  <c r="G85" i="1"/>
  <c r="G7" i="1"/>
  <c r="G71" i="1"/>
  <c r="G8" i="1"/>
  <c r="G72" i="1"/>
  <c r="G33" i="1"/>
  <c r="G97" i="1"/>
  <c r="G34" i="1"/>
  <c r="G86" i="1"/>
  <c r="G27" i="1"/>
  <c r="G91" i="1"/>
  <c r="G52" i="1"/>
  <c r="G29" i="1"/>
  <c r="G93" i="1"/>
  <c r="G15" i="1"/>
  <c r="G79" i="1"/>
  <c r="G16" i="1"/>
  <c r="G80" i="1"/>
  <c r="G41" i="1"/>
  <c r="G105" i="1"/>
  <c r="G50" i="1"/>
  <c r="G94" i="1"/>
  <c r="G58" i="1"/>
  <c r="G24" i="1"/>
  <c r="G43" i="1"/>
  <c r="G96" i="1"/>
  <c r="G22" i="1"/>
  <c r="G53" i="1"/>
  <c r="G39" i="1"/>
  <c r="G104" i="1"/>
  <c r="G82" i="1"/>
  <c r="G42" i="1"/>
  <c r="G84" i="1"/>
  <c r="R18" i="3" l="1"/>
  <c r="R27" i="3"/>
  <c r="T18" i="3"/>
  <c r="T27" i="3"/>
  <c r="V8" i="3"/>
  <c r="V18" i="3"/>
  <c r="V20" i="3" s="1"/>
  <c r="W7" i="3"/>
  <c r="M25" i="3"/>
  <c r="M26" i="3"/>
  <c r="M27" i="3"/>
  <c r="M24" i="3"/>
  <c r="M107" i="3"/>
  <c r="I97" i="3"/>
  <c r="I48" i="3"/>
  <c r="I77" i="3"/>
  <c r="I103" i="3"/>
  <c r="I99" i="3"/>
  <c r="I94" i="3"/>
  <c r="I64" i="3"/>
  <c r="I44" i="3"/>
  <c r="I107" i="3"/>
  <c r="J107" i="3" s="1"/>
  <c r="I87" i="3"/>
  <c r="I74" i="3"/>
  <c r="I26" i="3"/>
  <c r="H106" i="2"/>
  <c r="K107" i="1"/>
  <c r="I91" i="3"/>
  <c r="I105" i="3"/>
  <c r="I54" i="3"/>
  <c r="I96" i="3"/>
  <c r="I101" i="3"/>
  <c r="I37" i="3"/>
  <c r="I17" i="3"/>
  <c r="I34" i="3"/>
  <c r="I6" i="3"/>
  <c r="I60" i="3"/>
  <c r="I89" i="3"/>
  <c r="I36" i="3"/>
  <c r="I62" i="3"/>
  <c r="I35" i="3"/>
  <c r="I61" i="3"/>
  <c r="I46" i="3"/>
  <c r="I10" i="3"/>
  <c r="I23" i="3"/>
  <c r="I80" i="3"/>
  <c r="I88" i="3"/>
  <c r="I81" i="3"/>
  <c r="I11" i="3"/>
  <c r="I19" i="3"/>
  <c r="I14" i="3"/>
  <c r="I22" i="3"/>
  <c r="I71" i="3"/>
  <c r="I21" i="3"/>
  <c r="I55" i="3"/>
  <c r="I24" i="3"/>
  <c r="I43" i="3"/>
  <c r="I28" i="3"/>
  <c r="I57" i="3"/>
  <c r="I104" i="3"/>
  <c r="I47" i="3"/>
  <c r="I65" i="3"/>
  <c r="I27" i="3"/>
  <c r="I102" i="3"/>
  <c r="I25" i="3"/>
  <c r="I56" i="3"/>
  <c r="I30" i="3"/>
  <c r="I42" i="3"/>
  <c r="I32" i="3"/>
  <c r="I18" i="3"/>
  <c r="I98" i="3"/>
  <c r="I41" i="3"/>
  <c r="I9" i="3"/>
  <c r="I76" i="3"/>
  <c r="I7" i="3"/>
  <c r="I52" i="3"/>
  <c r="I13" i="3"/>
  <c r="I68" i="3"/>
  <c r="I92" i="3"/>
  <c r="I84" i="3"/>
  <c r="I40" i="3"/>
  <c r="I20" i="3"/>
  <c r="I72" i="3"/>
  <c r="I78" i="3"/>
  <c r="I66" i="3"/>
  <c r="I63" i="3"/>
  <c r="I90" i="3"/>
  <c r="I69" i="3"/>
  <c r="I59" i="3"/>
  <c r="I33" i="3"/>
  <c r="I86" i="3"/>
  <c r="I85" i="3"/>
  <c r="I38" i="3"/>
  <c r="I93" i="3"/>
  <c r="I39" i="3"/>
  <c r="I45" i="3"/>
  <c r="I100" i="3"/>
  <c r="I29" i="3"/>
  <c r="I83" i="3"/>
  <c r="I95" i="3"/>
  <c r="I16" i="3"/>
  <c r="I12" i="3"/>
  <c r="I31" i="3"/>
  <c r="I15" i="3"/>
  <c r="I51" i="3"/>
  <c r="I58" i="3"/>
  <c r="I73" i="3"/>
  <c r="I82" i="3"/>
  <c r="I75" i="3"/>
  <c r="I79" i="3"/>
  <c r="I53" i="3"/>
  <c r="I70" i="3"/>
  <c r="I67" i="3"/>
  <c r="I106" i="3"/>
  <c r="I50" i="3"/>
  <c r="I49" i="3"/>
  <c r="I8" i="3"/>
  <c r="I4" i="3"/>
  <c r="I5" i="3"/>
  <c r="K19" i="1"/>
  <c r="K38" i="1"/>
  <c r="K7" i="1"/>
  <c r="K47" i="1"/>
  <c r="M33" i="3"/>
  <c r="M106" i="3"/>
  <c r="K67" i="1"/>
  <c r="K4" i="1"/>
  <c r="K63" i="1"/>
  <c r="K102" i="1"/>
  <c r="K95" i="1"/>
  <c r="K80" i="1"/>
  <c r="H7" i="1"/>
  <c r="M96" i="3"/>
  <c r="M66" i="3"/>
  <c r="M75" i="3"/>
  <c r="M95" i="3"/>
  <c r="M14" i="3"/>
  <c r="M18" i="3"/>
  <c r="M64" i="3"/>
  <c r="M79" i="3"/>
  <c r="M78" i="3"/>
  <c r="M8" i="3"/>
  <c r="M56" i="3"/>
  <c r="M70" i="3"/>
  <c r="M19" i="3"/>
  <c r="M42" i="3"/>
  <c r="M81" i="3"/>
  <c r="M92" i="3"/>
  <c r="M21" i="3"/>
  <c r="M16" i="3"/>
  <c r="M7" i="3"/>
  <c r="M58" i="3"/>
  <c r="M38" i="3"/>
  <c r="M50" i="3"/>
  <c r="M85" i="3"/>
  <c r="M80" i="3"/>
  <c r="M57" i="3"/>
  <c r="M6" i="3"/>
  <c r="M87" i="3"/>
  <c r="M103" i="3"/>
  <c r="M44" i="3"/>
  <c r="M104" i="3"/>
  <c r="M84" i="3"/>
  <c r="M69" i="3"/>
  <c r="M86" i="3"/>
  <c r="M101" i="3"/>
  <c r="M49" i="3"/>
  <c r="M93" i="3"/>
  <c r="M88" i="3"/>
  <c r="M45" i="3"/>
  <c r="M40" i="3"/>
  <c r="M31" i="3"/>
  <c r="M55" i="3"/>
  <c r="M47" i="3"/>
  <c r="M99" i="3"/>
  <c r="M36" i="3"/>
  <c r="M48" i="3"/>
  <c r="M53" i="3"/>
  <c r="M83" i="3"/>
  <c r="M102" i="3"/>
  <c r="M51" i="3"/>
  <c r="M46" i="3"/>
  <c r="M39" i="3"/>
  <c r="M91" i="3"/>
  <c r="M97" i="3"/>
  <c r="M100" i="3"/>
  <c r="M52" i="3"/>
  <c r="M62" i="3"/>
  <c r="M98" i="3"/>
  <c r="M90" i="3"/>
  <c r="M17" i="3"/>
  <c r="M35" i="3"/>
  <c r="M76" i="3"/>
  <c r="M43" i="3"/>
  <c r="M41" i="3"/>
  <c r="M61" i="3"/>
  <c r="M74" i="3"/>
  <c r="M60" i="3"/>
  <c r="M13" i="3"/>
  <c r="M63" i="3"/>
  <c r="M12" i="3"/>
  <c r="M105" i="3"/>
  <c r="M30" i="3"/>
  <c r="M34" i="3"/>
  <c r="M22" i="3"/>
  <c r="M94" i="3"/>
  <c r="M54" i="3"/>
  <c r="M82" i="3"/>
  <c r="M4" i="3"/>
  <c r="M68" i="3"/>
  <c r="M28" i="3"/>
  <c r="M5" i="3"/>
  <c r="M71" i="3"/>
  <c r="M20" i="3"/>
  <c r="M59" i="3"/>
  <c r="M72" i="3"/>
  <c r="M10" i="3"/>
  <c r="M77" i="3"/>
  <c r="M73" i="3"/>
  <c r="M23" i="3"/>
  <c r="M67" i="3"/>
  <c r="M15" i="3"/>
  <c r="M9" i="3"/>
  <c r="M11" i="3"/>
  <c r="M37" i="3"/>
  <c r="M32" i="3"/>
  <c r="M65" i="3"/>
  <c r="M89" i="3"/>
  <c r="M29" i="3"/>
  <c r="K68" i="2"/>
  <c r="H84" i="2"/>
  <c r="H81" i="2"/>
  <c r="K55" i="2"/>
  <c r="K95" i="2"/>
  <c r="K101" i="2"/>
  <c r="K104" i="2"/>
  <c r="K98" i="2"/>
  <c r="K21" i="2"/>
  <c r="H21" i="2"/>
  <c r="H104" i="2"/>
  <c r="K99" i="2"/>
  <c r="K58" i="2"/>
  <c r="H107" i="2"/>
  <c r="H98" i="2"/>
  <c r="H99" i="2"/>
  <c r="K82" i="2"/>
  <c r="K12" i="2"/>
  <c r="K76" i="2"/>
  <c r="H60" i="2"/>
  <c r="H38" i="2"/>
  <c r="H25" i="2"/>
  <c r="K78" i="2"/>
  <c r="H51" i="2"/>
  <c r="K7" i="2"/>
  <c r="K87" i="2"/>
  <c r="K53" i="2"/>
  <c r="K64" i="2"/>
  <c r="K26" i="2"/>
  <c r="K56" i="2"/>
  <c r="H35" i="2"/>
  <c r="K4" i="2"/>
  <c r="H58" i="2"/>
  <c r="K30" i="2"/>
  <c r="H97" i="2"/>
  <c r="K102" i="2"/>
  <c r="K36" i="2"/>
  <c r="H67" i="2"/>
  <c r="H26" i="2"/>
  <c r="H28" i="2"/>
  <c r="K6" i="2"/>
  <c r="K88" i="2"/>
  <c r="H47" i="2"/>
  <c r="H102" i="2"/>
  <c r="K29" i="2"/>
  <c r="H13" i="2"/>
  <c r="H96" i="2"/>
  <c r="H78" i="2"/>
  <c r="K5" i="2"/>
  <c r="K10" i="2"/>
  <c r="K13" i="2"/>
  <c r="H65" i="2"/>
  <c r="K35" i="2"/>
  <c r="K37" i="2"/>
  <c r="H77" i="2"/>
  <c r="H56" i="2"/>
  <c r="K70" i="2"/>
  <c r="K24" i="2"/>
  <c r="H91" i="2"/>
  <c r="K46" i="2"/>
  <c r="K81" i="2"/>
  <c r="K94" i="2"/>
  <c r="H69" i="2"/>
  <c r="K74" i="2"/>
  <c r="H64" i="2"/>
  <c r="H87" i="2"/>
  <c r="H34" i="2"/>
  <c r="K60" i="2"/>
  <c r="K19" i="2"/>
  <c r="H74" i="2"/>
  <c r="H37" i="2"/>
  <c r="K49" i="2"/>
  <c r="K75" i="2"/>
  <c r="H88" i="2"/>
  <c r="H6" i="2"/>
  <c r="K32" i="2"/>
  <c r="H14" i="2"/>
  <c r="K40" i="2"/>
  <c r="K28" i="2"/>
  <c r="K106" i="2"/>
  <c r="H31" i="2"/>
  <c r="H12" i="2"/>
  <c r="K85" i="2"/>
  <c r="H103" i="2"/>
  <c r="H63" i="2"/>
  <c r="K97" i="2"/>
  <c r="H79" i="2"/>
  <c r="H50" i="2"/>
  <c r="K14" i="2"/>
  <c r="H95" i="2"/>
  <c r="K22" i="2"/>
  <c r="K50" i="2"/>
  <c r="K31" i="2"/>
  <c r="H40" i="2"/>
  <c r="K25" i="2"/>
  <c r="K61" i="2"/>
  <c r="K73" i="2"/>
  <c r="H76" i="2"/>
  <c r="H30" i="2"/>
  <c r="K44" i="2"/>
  <c r="H89" i="2"/>
  <c r="K45" i="2"/>
  <c r="H92" i="2"/>
  <c r="H18" i="2"/>
  <c r="H94" i="2"/>
  <c r="K41" i="2"/>
  <c r="K17" i="2"/>
  <c r="K107" i="2"/>
  <c r="H29" i="2"/>
  <c r="H105" i="2"/>
  <c r="K69" i="2"/>
  <c r="H9" i="2"/>
  <c r="K72" i="2"/>
  <c r="K43" i="2"/>
  <c r="H44" i="2"/>
  <c r="H19" i="2"/>
  <c r="K86" i="2"/>
  <c r="H93" i="2"/>
  <c r="H68" i="2"/>
  <c r="H16" i="2"/>
  <c r="K42" i="2"/>
  <c r="H53" i="2"/>
  <c r="H59" i="2"/>
  <c r="H72" i="2"/>
  <c r="K51" i="2"/>
  <c r="H5" i="2"/>
  <c r="H4" i="2"/>
  <c r="K48" i="2"/>
  <c r="H39" i="2"/>
  <c r="K63" i="2"/>
  <c r="H36" i="2"/>
  <c r="H11" i="2"/>
  <c r="K27" i="2"/>
  <c r="K93" i="2"/>
  <c r="K89" i="2"/>
  <c r="K16" i="2"/>
  <c r="K105" i="2"/>
  <c r="H46" i="2"/>
  <c r="K9" i="2"/>
  <c r="H20" i="2"/>
  <c r="H70" i="2"/>
  <c r="K39" i="2"/>
  <c r="H8" i="2"/>
  <c r="H33" i="2"/>
  <c r="H48" i="2"/>
  <c r="K59" i="2"/>
  <c r="K92" i="2"/>
  <c r="H83" i="2"/>
  <c r="K103" i="2"/>
  <c r="H52" i="2"/>
  <c r="K8" i="2"/>
  <c r="K23" i="2"/>
  <c r="H49" i="2"/>
  <c r="H10" i="2"/>
  <c r="K71" i="2"/>
  <c r="K77" i="2"/>
  <c r="K91" i="2"/>
  <c r="H42" i="2"/>
  <c r="H54" i="2"/>
  <c r="H23" i="2"/>
  <c r="H80" i="2"/>
  <c r="H55" i="2"/>
  <c r="K52" i="2"/>
  <c r="H27" i="2"/>
  <c r="H43" i="2"/>
  <c r="H32" i="2"/>
  <c r="K38" i="2"/>
  <c r="K66" i="2"/>
  <c r="H61" i="2"/>
  <c r="H82" i="2"/>
  <c r="K65" i="2"/>
  <c r="K11" i="2"/>
  <c r="K96" i="2"/>
  <c r="K15" i="2"/>
  <c r="K84" i="2"/>
  <c r="K67" i="2"/>
  <c r="K34" i="2"/>
  <c r="H22" i="2"/>
  <c r="K47" i="2"/>
  <c r="H17" i="2"/>
  <c r="K57" i="2"/>
  <c r="K54" i="2"/>
  <c r="K80" i="2"/>
  <c r="K62" i="2"/>
  <c r="H85" i="2"/>
  <c r="H62" i="2"/>
  <c r="K33" i="2"/>
  <c r="K90" i="2"/>
  <c r="K79" i="2"/>
  <c r="H100" i="2"/>
  <c r="K83" i="2"/>
  <c r="H75" i="2"/>
  <c r="H57" i="2"/>
  <c r="H7" i="2"/>
  <c r="H101" i="2"/>
  <c r="H86" i="2"/>
  <c r="H66" i="2"/>
  <c r="K100" i="2"/>
  <c r="H71" i="2"/>
  <c r="H73" i="2"/>
  <c r="K18" i="2"/>
  <c r="H41" i="2"/>
  <c r="K20" i="2"/>
  <c r="H15" i="2"/>
  <c r="H90" i="2"/>
  <c r="H24" i="2"/>
  <c r="H45" i="2"/>
  <c r="K53" i="1"/>
  <c r="K58" i="1"/>
  <c r="K92" i="1"/>
  <c r="K86" i="1"/>
  <c r="K103" i="1"/>
  <c r="K44" i="1"/>
  <c r="K36" i="1"/>
  <c r="K62" i="1"/>
  <c r="K56" i="1"/>
  <c r="K61" i="1"/>
  <c r="K43" i="1"/>
  <c r="K83" i="1"/>
  <c r="K73" i="1"/>
  <c r="K17" i="1"/>
  <c r="K11" i="1"/>
  <c r="K22" i="1"/>
  <c r="K34" i="1"/>
  <c r="K27" i="1"/>
  <c r="K13" i="1"/>
  <c r="K37" i="1"/>
  <c r="K48" i="1"/>
  <c r="K79" i="1"/>
  <c r="K52" i="1"/>
  <c r="K78" i="1"/>
  <c r="K39" i="1"/>
  <c r="K10" i="1"/>
  <c r="K35" i="1"/>
  <c r="K104" i="1"/>
  <c r="K100" i="1"/>
  <c r="K82" i="1"/>
  <c r="K75" i="1"/>
  <c r="K88" i="1"/>
  <c r="K40" i="1"/>
  <c r="K21" i="1"/>
  <c r="K6" i="1"/>
  <c r="K57" i="1"/>
  <c r="K81" i="1"/>
  <c r="K69" i="1"/>
  <c r="K26" i="1"/>
  <c r="K84" i="1"/>
  <c r="K60" i="1"/>
  <c r="K49" i="1"/>
  <c r="K14" i="1"/>
  <c r="K64" i="1"/>
  <c r="K16" i="1"/>
  <c r="K91" i="1"/>
  <c r="K32" i="1"/>
  <c r="K68" i="1"/>
  <c r="K8" i="1"/>
  <c r="K20" i="1"/>
  <c r="K12" i="1"/>
  <c r="K55" i="1"/>
  <c r="K89" i="1"/>
  <c r="K65" i="1"/>
  <c r="K31" i="1"/>
  <c r="K76" i="1"/>
  <c r="K66" i="1"/>
  <c r="K51" i="1"/>
  <c r="K24" i="1"/>
  <c r="K41" i="1"/>
  <c r="K42" i="1"/>
  <c r="K29" i="1"/>
  <c r="K96" i="1"/>
  <c r="K90" i="1"/>
  <c r="K98" i="1"/>
  <c r="K70" i="1"/>
  <c r="K5" i="1"/>
  <c r="K72" i="1"/>
  <c r="K74" i="1"/>
  <c r="K18" i="1"/>
  <c r="H107" i="1"/>
  <c r="H22" i="1"/>
  <c r="K30" i="1"/>
  <c r="K87" i="1"/>
  <c r="K71" i="1"/>
  <c r="K23" i="1"/>
  <c r="K59" i="1"/>
  <c r="H105" i="1"/>
  <c r="K77" i="1"/>
  <c r="K99" i="1"/>
  <c r="K15" i="1"/>
  <c r="H99" i="1"/>
  <c r="K93" i="1"/>
  <c r="K85" i="1"/>
  <c r="K33" i="1"/>
  <c r="K94" i="1"/>
  <c r="K97" i="1"/>
  <c r="K28" i="1"/>
  <c r="H43" i="1"/>
  <c r="K9" i="1"/>
  <c r="H60" i="1"/>
  <c r="K25" i="1"/>
  <c r="K54" i="1"/>
  <c r="H79" i="1"/>
  <c r="K50" i="1"/>
  <c r="K46" i="1"/>
  <c r="K45" i="1"/>
  <c r="K108" i="1"/>
  <c r="K106" i="1"/>
  <c r="K105" i="1"/>
  <c r="K101" i="1"/>
  <c r="H42" i="1"/>
  <c r="H72" i="1"/>
  <c r="H15" i="1"/>
  <c r="H66" i="1"/>
  <c r="H82" i="1"/>
  <c r="H93" i="1"/>
  <c r="H87" i="1"/>
  <c r="H98" i="1"/>
  <c r="H104" i="1"/>
  <c r="H96" i="1"/>
  <c r="H50" i="1"/>
  <c r="H29" i="1"/>
  <c r="H86" i="1"/>
  <c r="H26" i="1"/>
  <c r="H10" i="1"/>
  <c r="H35" i="1"/>
  <c r="H63" i="1"/>
  <c r="H88" i="1"/>
  <c r="H18" i="1"/>
  <c r="H90" i="1"/>
  <c r="H20" i="1"/>
  <c r="H76" i="1"/>
  <c r="H45" i="1"/>
  <c r="H77" i="1"/>
  <c r="H92" i="1"/>
  <c r="H73" i="1"/>
  <c r="H59" i="1"/>
  <c r="H12" i="1"/>
  <c r="H25" i="1"/>
  <c r="H81" i="1"/>
  <c r="H58" i="1"/>
  <c r="H28" i="1"/>
  <c r="H85" i="1"/>
  <c r="H21" i="1"/>
  <c r="H101" i="1"/>
  <c r="H53" i="1"/>
  <c r="H4" i="1"/>
  <c r="H17" i="1"/>
  <c r="H80" i="1"/>
  <c r="H31" i="1"/>
  <c r="H56" i="1"/>
  <c r="H102" i="1"/>
  <c r="H39" i="1"/>
  <c r="H62" i="1"/>
  <c r="H41" i="1"/>
  <c r="H34" i="1"/>
  <c r="H57" i="1"/>
  <c r="H9" i="1"/>
  <c r="H51" i="1"/>
  <c r="H52" i="1"/>
  <c r="H97" i="1"/>
  <c r="H13" i="1"/>
  <c r="H11" i="1"/>
  <c r="H23" i="1"/>
  <c r="H106" i="1"/>
  <c r="H67" i="1"/>
  <c r="H48" i="1"/>
  <c r="H49" i="1"/>
  <c r="H84" i="1"/>
  <c r="H24" i="1"/>
  <c r="H16" i="1"/>
  <c r="H91" i="1"/>
  <c r="H33" i="1"/>
  <c r="H44" i="1"/>
  <c r="H100" i="1"/>
  <c r="H68" i="1"/>
  <c r="H55" i="1"/>
  <c r="H47" i="1"/>
  <c r="H65" i="1"/>
  <c r="H38" i="1"/>
  <c r="H83" i="1"/>
  <c r="H32" i="1"/>
  <c r="H78" i="1"/>
  <c r="H46" i="1"/>
  <c r="H40" i="1"/>
  <c r="H30" i="1"/>
  <c r="H36" i="1"/>
  <c r="H37" i="1"/>
  <c r="H8" i="1"/>
  <c r="H27" i="1"/>
  <c r="H6" i="1"/>
  <c r="H94" i="1"/>
  <c r="H19" i="1"/>
  <c r="H75" i="1"/>
  <c r="H89" i="1"/>
  <c r="H54" i="1"/>
  <c r="H69" i="1"/>
  <c r="H61" i="1"/>
  <c r="H103" i="1"/>
  <c r="H70" i="1"/>
  <c r="H71" i="1"/>
  <c r="H64" i="1"/>
  <c r="H5" i="1"/>
  <c r="H14" i="1"/>
  <c r="H95" i="1"/>
  <c r="H74" i="1"/>
  <c r="V27" i="3" l="1"/>
  <c r="V29" i="3" s="1"/>
  <c r="W8" i="3"/>
  <c r="J87" i="3"/>
  <c r="J92" i="3"/>
  <c r="J47" i="3"/>
  <c r="J93" i="3"/>
  <c r="J27" i="3"/>
  <c r="J70" i="3"/>
  <c r="J64" i="3"/>
  <c r="J90" i="3"/>
  <c r="J62" i="3"/>
  <c r="J104" i="3"/>
  <c r="J31" i="3"/>
  <c r="J73" i="3"/>
  <c r="J79" i="3"/>
  <c r="J97" i="3"/>
  <c r="J49" i="3"/>
  <c r="J85" i="3"/>
  <c r="J102" i="3"/>
  <c r="J29" i="3"/>
  <c r="J18" i="3"/>
  <c r="J76" i="3"/>
  <c r="J57" i="3"/>
  <c r="J98" i="3"/>
  <c r="J24" i="3"/>
  <c r="J67" i="3"/>
  <c r="J51" i="3"/>
  <c r="J100" i="3"/>
  <c r="J38" i="3"/>
  <c r="J8" i="3"/>
  <c r="J54" i="3"/>
  <c r="J15" i="3"/>
  <c r="J69" i="3"/>
  <c r="J21" i="3"/>
  <c r="J5" i="3"/>
  <c r="J91" i="3"/>
  <c r="J96" i="3"/>
  <c r="J83" i="3"/>
  <c r="J95" i="3"/>
  <c r="J41" i="3"/>
  <c r="J14" i="3"/>
  <c r="J10" i="3"/>
  <c r="J101" i="3"/>
  <c r="J60" i="3"/>
  <c r="J40" i="3"/>
  <c r="J105" i="3"/>
  <c r="J63" i="3"/>
  <c r="J4" i="3"/>
  <c r="J61" i="3"/>
  <c r="J99" i="3"/>
  <c r="J7" i="3"/>
  <c r="J74" i="3"/>
  <c r="J16" i="3"/>
  <c r="J17" i="3"/>
  <c r="J66" i="3"/>
  <c r="J13" i="3"/>
  <c r="J81" i="3"/>
  <c r="J94" i="3"/>
  <c r="J78" i="3"/>
  <c r="J33" i="3"/>
  <c r="J52" i="3"/>
  <c r="J65" i="3"/>
  <c r="J12" i="3"/>
  <c r="J106" i="3"/>
  <c r="J82" i="3"/>
  <c r="J39" i="3"/>
  <c r="J50" i="3"/>
  <c r="J86" i="3"/>
  <c r="J56" i="3"/>
  <c r="J89" i="3"/>
  <c r="J68" i="3"/>
  <c r="J84" i="3"/>
  <c r="J103" i="3"/>
  <c r="J22" i="3"/>
  <c r="J88" i="3"/>
  <c r="J37" i="3"/>
  <c r="J28" i="3"/>
  <c r="J25" i="3"/>
  <c r="J42" i="3"/>
  <c r="J32" i="3"/>
  <c r="J55" i="3"/>
  <c r="J71" i="3"/>
  <c r="J36" i="3"/>
  <c r="J34" i="3"/>
  <c r="J11" i="3"/>
  <c r="J77" i="3"/>
  <c r="J59" i="3"/>
  <c r="J45" i="3"/>
  <c r="J43" i="3"/>
  <c r="J75" i="3"/>
  <c r="J35" i="3"/>
  <c r="J19" i="3"/>
  <c r="J48" i="3"/>
  <c r="J72" i="3"/>
  <c r="J23" i="3"/>
  <c r="J53" i="3"/>
  <c r="J46" i="3"/>
  <c r="J20" i="3"/>
  <c r="J9" i="3"/>
  <c r="J44" i="3"/>
  <c r="J30" i="3"/>
  <c r="J80" i="3"/>
  <c r="J58" i="3"/>
  <c r="J26" i="3"/>
  <c r="J6" i="3"/>
</calcChain>
</file>

<file path=xl/sharedStrings.xml><?xml version="1.0" encoding="utf-8"?>
<sst xmlns="http://schemas.openxmlformats.org/spreadsheetml/2006/main" count="95" uniqueCount="47">
  <si>
    <t>Česká republika</t>
  </si>
  <si>
    <r>
      <t xml:space="preserve">Muži  </t>
    </r>
    <r>
      <rPr>
        <i/>
        <sz val="8"/>
        <rFont val="Arial CE"/>
        <family val="2"/>
        <charset val="238"/>
      </rPr>
      <t>Males</t>
    </r>
  </si>
  <si>
    <r>
      <t xml:space="preserve">věk  </t>
    </r>
    <r>
      <rPr>
        <i/>
        <sz val="8"/>
        <rFont val="Arial CE"/>
        <family val="2"/>
        <charset val="238"/>
      </rPr>
      <t>age</t>
    </r>
  </si>
  <si>
    <t>Dx</t>
  </si>
  <si>
    <t>qx</t>
  </si>
  <si>
    <t>lx</t>
  </si>
  <si>
    <t>dx</t>
  </si>
  <si>
    <t>i=</t>
  </si>
  <si>
    <t>v=</t>
  </si>
  <si>
    <t>px</t>
  </si>
  <si>
    <t>Cx</t>
  </si>
  <si>
    <t>Mx</t>
  </si>
  <si>
    <t>Rx</t>
  </si>
  <si>
    <t>Nx</t>
  </si>
  <si>
    <t>Sx</t>
  </si>
  <si>
    <t xml:space="preserve"> </t>
  </si>
  <si>
    <r>
      <t xml:space="preserve">Ženy  </t>
    </r>
    <r>
      <rPr>
        <i/>
        <sz val="8"/>
        <rFont val="Arial CE"/>
        <charset val="238"/>
      </rPr>
      <t>Females</t>
    </r>
  </si>
  <si>
    <t>lm</t>
  </si>
  <si>
    <t>lf</t>
  </si>
  <si>
    <r>
      <t xml:space="preserve">Unisex  </t>
    </r>
    <r>
      <rPr>
        <i/>
        <sz val="8"/>
        <rFont val="Arial CE"/>
        <family val="2"/>
        <charset val="238"/>
      </rPr>
      <t>Unisex</t>
    </r>
  </si>
  <si>
    <t>lu=lm/2+lf/2</t>
  </si>
  <si>
    <t>P=</t>
  </si>
  <si>
    <t>TIR = 3 %</t>
  </si>
  <si>
    <t>P</t>
  </si>
  <si>
    <t>k</t>
  </si>
  <si>
    <t>k_V_30</t>
  </si>
  <si>
    <t>Pi_k^R</t>
  </si>
  <si>
    <t>Pi_k^S</t>
  </si>
  <si>
    <t>G1^S</t>
  </si>
  <si>
    <t>G1^R</t>
  </si>
  <si>
    <t>G1</t>
  </si>
  <si>
    <t>G2^S</t>
  </si>
  <si>
    <t>G2^R</t>
  </si>
  <si>
    <t>G2</t>
  </si>
  <si>
    <t>G3^S</t>
  </si>
  <si>
    <t>G3^R</t>
  </si>
  <si>
    <t>G3</t>
  </si>
  <si>
    <t>G4^S</t>
  </si>
  <si>
    <t>G4^R</t>
  </si>
  <si>
    <t>G4</t>
  </si>
  <si>
    <t>G5^S</t>
  </si>
  <si>
    <t>G5^R</t>
  </si>
  <si>
    <t>G5</t>
  </si>
  <si>
    <t>AG</t>
  </si>
  <si>
    <t>c=</t>
  </si>
  <si>
    <t>i'=</t>
  </si>
  <si>
    <t>Řešení nalezeno pomocí Řešitele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</si>
</sst>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164" formatCode="0.000000"/>
    <numFmt numFmtId="165" formatCode="0.0"/>
    <numFmt numFmtId="166" formatCode="mm/dd/yyyy\ hh:mm:ss"/>
    <numFmt numFmtId="167" formatCode="0.00000"/>
    <numFmt numFmtId="169" formatCode="0.00000E+00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color rgb="FFFF0000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 CE"/>
      <charset val="238"/>
    </font>
    <font>
      <sz val="8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</font>
    <font>
      <sz val="11"/>
      <color rgb="FF000000"/>
      <name val="Calibri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23">
    <xf numFmtId="0" fontId="0" fillId="0" borderId="0">
      <alignment vertical="top"/>
    </xf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" fillId="0" borderId="0">
      <alignment vertical="top"/>
    </xf>
    <xf numFmtId="0" fontId="16" fillId="2" borderId="0">
      <alignment wrapText="1"/>
    </xf>
    <xf numFmtId="0" fontId="16" fillId="0" borderId="0">
      <alignment wrapText="1"/>
    </xf>
    <xf numFmtId="0" fontId="16" fillId="0" borderId="0">
      <alignment wrapText="1"/>
    </xf>
    <xf numFmtId="0" fontId="16" fillId="0" borderId="0">
      <alignment wrapText="1"/>
    </xf>
    <xf numFmtId="166" fontId="16" fillId="0" borderId="0">
      <alignment wrapText="1"/>
    </xf>
    <xf numFmtId="0" fontId="2" fillId="0" borderId="0" applyFont="0" applyAlignment="0">
      <alignment horizontal="left"/>
    </xf>
    <xf numFmtId="1" fontId="8" fillId="0" borderId="0"/>
    <xf numFmtId="164" fontId="9" fillId="0" borderId="0" applyFont="0"/>
    <xf numFmtId="2" fontId="8" fillId="0" borderId="0">
      <alignment horizontal="right"/>
    </xf>
    <xf numFmtId="1" fontId="8" fillId="0" borderId="0" applyFont="0" applyAlignment="0"/>
    <xf numFmtId="164" fontId="9" fillId="0" borderId="0" applyFont="0" applyAlignment="0"/>
    <xf numFmtId="2" fontId="8" fillId="0" borderId="0">
      <alignment horizontal="right"/>
    </xf>
    <xf numFmtId="0" fontId="18" fillId="0" borderId="0"/>
    <xf numFmtId="0" fontId="19" fillId="0" borderId="0"/>
  </cellStyleXfs>
  <cellXfs count="44">
    <xf numFmtId="0" fontId="0" fillId="0" borderId="0" xfId="0">
      <alignment vertical="top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/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/>
    <xf numFmtId="2" fontId="2" fillId="0" borderId="0" xfId="0" applyNumberFormat="1" applyFont="1" applyAlignme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4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/>
    <xf numFmtId="164" fontId="12" fillId="0" borderId="0" xfId="0" applyNumberFormat="1" applyFont="1" applyAlignment="1"/>
    <xf numFmtId="1" fontId="12" fillId="0" borderId="0" xfId="0" applyNumberFormat="1" applyFont="1" applyAlignment="1"/>
    <xf numFmtId="2" fontId="12" fillId="0" borderId="0" xfId="0" applyNumberFormat="1" applyFont="1" applyAlignment="1"/>
    <xf numFmtId="0" fontId="12" fillId="0" borderId="0" xfId="0" applyFont="1" applyAlignment="1"/>
    <xf numFmtId="164" fontId="9" fillId="0" borderId="0" xfId="0" applyNumberFormat="1" applyFont="1" applyAlignment="1"/>
    <xf numFmtId="1" fontId="6" fillId="0" borderId="7" xfId="0" applyNumberFormat="1" applyFont="1" applyBorder="1" applyAlignment="1">
      <alignment horizontal="center" vertical="center"/>
    </xf>
    <xf numFmtId="165" fontId="8" fillId="0" borderId="0" xfId="0" applyNumberFormat="1" applyFont="1" applyAlignment="1"/>
    <xf numFmtId="1" fontId="8" fillId="0" borderId="0" xfId="8" applyNumberFormat="1" applyFont="1" applyAlignment="1"/>
    <xf numFmtId="167" fontId="2" fillId="0" borderId="0" xfId="0" applyNumberFormat="1" applyFont="1" applyAlignment="1"/>
    <xf numFmtId="167" fontId="6" fillId="0" borderId="5" xfId="0" applyNumberFormat="1" applyFont="1" applyBorder="1" applyAlignment="1">
      <alignment horizontal="center" vertical="center"/>
    </xf>
    <xf numFmtId="167" fontId="8" fillId="0" borderId="0" xfId="0" applyNumberFormat="1" applyFont="1" applyAlignment="1"/>
    <xf numFmtId="167" fontId="12" fillId="0" borderId="0" xfId="0" applyNumberFormat="1" applyFont="1" applyAlignment="1"/>
    <xf numFmtId="0" fontId="6" fillId="0" borderId="0" xfId="0" applyFont="1" applyAlignment="1">
      <alignment horizontal="right"/>
    </xf>
    <xf numFmtId="164" fontId="17" fillId="0" borderId="0" xfId="0" applyNumberFormat="1" applyFont="1" applyAlignment="1"/>
    <xf numFmtId="1" fontId="17" fillId="0" borderId="0" xfId="0" applyNumberFormat="1" applyFont="1" applyAlignment="1"/>
    <xf numFmtId="164" fontId="10" fillId="0" borderId="0" xfId="0" applyNumberFormat="1" applyFont="1" applyAlignment="1"/>
    <xf numFmtId="2" fontId="8" fillId="0" borderId="0" xfId="0" applyNumberFormat="1" applyFont="1" applyAlignment="1"/>
    <xf numFmtId="2" fontId="6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/>
    <xf numFmtId="169" fontId="0" fillId="0" borderId="0" xfId="0" applyNumberFormat="1" applyAlignment="1"/>
    <xf numFmtId="0" fontId="20" fillId="0" borderId="0" xfId="0" applyFont="1" applyAlignment="1"/>
  </cellXfs>
  <cellStyles count="23">
    <cellStyle name="Datum" xfId="1" xr:uid="{00000000-0005-0000-0000-000000000000}"/>
    <cellStyle name="Finanční0" xfId="2" xr:uid="{00000000-0005-0000-0000-000001000000}"/>
    <cellStyle name="Měna0" xfId="3" xr:uid="{00000000-0005-0000-0000-000002000000}"/>
    <cellStyle name="my.header" xfId="14" xr:uid="{00000000-0005-0000-0000-000003000000}"/>
    <cellStyle name="my.table1" xfId="15" xr:uid="{00000000-0005-0000-0000-000004000000}"/>
    <cellStyle name="my.table2" xfId="16" xr:uid="{00000000-0005-0000-0000-000005000000}"/>
    <cellStyle name="my.table3" xfId="17" xr:uid="{00000000-0005-0000-0000-000006000000}"/>
    <cellStyle name="Normální" xfId="0" builtinId="0"/>
    <cellStyle name="Normální 2" xfId="8" xr:uid="{00000000-0005-0000-0000-000008000000}"/>
    <cellStyle name="Normální 3" xfId="7" xr:uid="{00000000-0005-0000-0000-000009000000}"/>
    <cellStyle name="Normální 4" xfId="21" xr:uid="{C78049D5-AE1B-437E-9CEC-25BE3680695F}"/>
    <cellStyle name="Normální 5" xfId="22" xr:uid="{F05B4A40-D11C-448A-8905-4374E6C0D2A9}"/>
    <cellStyle name="numeric1" xfId="18" xr:uid="{A516FFAB-8CA2-42D4-8841-E45409408AD1}"/>
    <cellStyle name="numeric2" xfId="19" xr:uid="{ADE972D6-2FB4-4915-B7B0-5B292ED2C1C7}"/>
    <cellStyle name="numeric3" xfId="20" xr:uid="{7B463721-A680-45DA-BD7C-FCAB34D34517}"/>
    <cellStyle name="Pevný" xfId="4" xr:uid="{00000000-0005-0000-0000-00000A000000}"/>
    <cellStyle name="XLConnect.Boolean" xfId="12" xr:uid="{00000000-0005-0000-0000-00000B000000}"/>
    <cellStyle name="XLConnect.DateTime" xfId="13" xr:uid="{00000000-0005-0000-0000-00000C000000}"/>
    <cellStyle name="XLConnect.Header" xfId="9" xr:uid="{00000000-0005-0000-0000-00000D000000}"/>
    <cellStyle name="XLConnect.Numeric" xfId="11" xr:uid="{00000000-0005-0000-0000-00000E000000}"/>
    <cellStyle name="XLConnect.String" xfId="10" xr:uid="{00000000-0005-0000-0000-00000F000000}"/>
    <cellStyle name="Záhlaví 1" xfId="5" xr:uid="{00000000-0005-0000-0000-000010000000}"/>
    <cellStyle name="Záhlaví 2" xfId="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7">
    <pageSetUpPr fitToPage="1"/>
  </sheetPr>
  <dimension ref="A1:IC112"/>
  <sheetViews>
    <sheetView topLeftCell="A10" zoomScaleNormal="100" workbookViewId="0">
      <selection activeCell="M23" sqref="M23:N64"/>
    </sheetView>
  </sheetViews>
  <sheetFormatPr defaultColWidth="9.6640625" defaultRowHeight="13.2" x14ac:dyDescent="0.25"/>
  <cols>
    <col min="1" max="1" width="10.6640625" style="23" customWidth="1"/>
    <col min="2" max="2" width="10.6640625" style="20" customWidth="1"/>
    <col min="3" max="6" width="10.6640625" style="21" customWidth="1"/>
    <col min="7" max="10" width="10.6640625" style="22" customWidth="1"/>
    <col min="11" max="11" width="10.6640625" style="23" customWidth="1"/>
    <col min="12" max="16384" width="9.6640625" style="17"/>
  </cols>
  <sheetData>
    <row r="1" spans="1:237" s="9" customFormat="1" ht="16.5" customHeight="1" thickBot="1" x14ac:dyDescent="0.3">
      <c r="A1" s="1">
        <v>2024</v>
      </c>
      <c r="C1" s="9" t="s">
        <v>15</v>
      </c>
      <c r="D1" s="3" t="s">
        <v>22</v>
      </c>
      <c r="E1" s="4"/>
      <c r="F1" s="5"/>
      <c r="H1" s="2" t="s">
        <v>0</v>
      </c>
      <c r="I1" s="6"/>
      <c r="J1" s="6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</row>
    <row r="2" spans="1:237" s="10" customFormat="1" ht="16.5" customHeight="1" x14ac:dyDescent="0.2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40"/>
      <c r="M2" s="32" t="s">
        <v>7</v>
      </c>
      <c r="N2" s="10">
        <v>0.03</v>
      </c>
    </row>
    <row r="3" spans="1:237" s="10" customFormat="1" ht="16.5" customHeight="1" thickBot="1" x14ac:dyDescent="0.25">
      <c r="A3" s="11" t="s">
        <v>2</v>
      </c>
      <c r="B3" s="12" t="s">
        <v>9</v>
      </c>
      <c r="C3" s="12" t="s">
        <v>4</v>
      </c>
      <c r="D3" s="12" t="s">
        <v>5</v>
      </c>
      <c r="E3" s="13" t="s">
        <v>6</v>
      </c>
      <c r="F3" s="13" t="s">
        <v>10</v>
      </c>
      <c r="G3" s="13" t="s">
        <v>11</v>
      </c>
      <c r="H3" s="25" t="s">
        <v>12</v>
      </c>
      <c r="I3" s="25" t="s">
        <v>3</v>
      </c>
      <c r="J3" s="25" t="s">
        <v>13</v>
      </c>
      <c r="K3" s="14" t="s">
        <v>14</v>
      </c>
      <c r="M3" s="32" t="s">
        <v>8</v>
      </c>
      <c r="N3" s="10">
        <f>1/(1+N2)</f>
        <v>0.970873786407767</v>
      </c>
    </row>
    <row r="4" spans="1:237" ht="16.5" customHeight="1" x14ac:dyDescent="0.25">
      <c r="A4" s="15">
        <v>0</v>
      </c>
      <c r="B4" s="24">
        <f>D5/D4</f>
        <v>0.99771043723604003</v>
      </c>
      <c r="C4" s="16">
        <f>E4/D4</f>
        <v>2.2895627639599844E-3</v>
      </c>
      <c r="D4" s="36">
        <v>100000</v>
      </c>
      <c r="E4" s="26">
        <f>D4-D5</f>
        <v>228.95627639599843</v>
      </c>
      <c r="F4" s="26">
        <f t="shared" ref="F4:F35" si="0">E4*$N$3^(A4+1)</f>
        <v>222.28764698640626</v>
      </c>
      <c r="G4" s="26">
        <f>SUM(F4:$F$109)</f>
        <v>11316.200533098568</v>
      </c>
      <c r="H4" s="26">
        <f>SUM(G4:$G$109)</f>
        <v>777155.71440589777</v>
      </c>
      <c r="I4" s="26">
        <f t="shared" ref="I4:I35" si="1">D4*$N$3^A4</f>
        <v>100000</v>
      </c>
      <c r="J4" s="26">
        <f>SUM(I4:$I$109)</f>
        <v>3044810.4483636157</v>
      </c>
      <c r="K4" s="26">
        <f>SUM(J4:$J$109)</f>
        <v>77856145.865881622</v>
      </c>
      <c r="M4" s="32"/>
      <c r="N4" s="10"/>
    </row>
    <row r="5" spans="1:237" x14ac:dyDescent="0.25">
      <c r="A5" s="15">
        <v>1</v>
      </c>
      <c r="B5" s="24">
        <f>D6/D5</f>
        <v>0.99975030409533538</v>
      </c>
      <c r="C5" s="16">
        <f>E5/D5</f>
        <v>2.4969590466464883E-4</v>
      </c>
      <c r="D5" s="36">
        <v>99771.043723604002</v>
      </c>
      <c r="E5" s="26">
        <f>D5-D6</f>
        <v>24.912421021901537</v>
      </c>
      <c r="F5" s="26">
        <f t="shared" si="0"/>
        <v>23.482346141862134</v>
      </c>
      <c r="G5" s="26">
        <f>SUM(F5:$F$109)</f>
        <v>11093.912886112163</v>
      </c>
      <c r="H5" s="26">
        <f>SUM(G5:$G$109)</f>
        <v>765839.51387279923</v>
      </c>
      <c r="I5" s="26">
        <f t="shared" si="1"/>
        <v>96865.090993790291</v>
      </c>
      <c r="J5" s="26">
        <f>SUM(I5:$I$109)</f>
        <v>2944810.4483636161</v>
      </c>
      <c r="K5" s="26">
        <f>SUM(J5:$J$109)</f>
        <v>74811335.417518005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</row>
    <row r="6" spans="1:237" x14ac:dyDescent="0.25">
      <c r="A6" s="15">
        <v>2</v>
      </c>
      <c r="B6" s="24">
        <f t="shared" ref="B6:B68" si="2">D7/D6</f>
        <v>0.99987685967940809</v>
      </c>
      <c r="C6" s="16">
        <f t="shared" ref="C6:C69" si="3">E6/D6</f>
        <v>1.2314032059192078E-4</v>
      </c>
      <c r="D6" s="36">
        <v>99746.1313025821</v>
      </c>
      <c r="E6" s="26">
        <f t="shared" ref="E6:E69" si="4">D6-D7</f>
        <v>12.282770586403785</v>
      </c>
      <c r="F6" s="26">
        <f t="shared" si="0"/>
        <v>11.240475055895741</v>
      </c>
      <c r="G6" s="26">
        <f>SUM(F6:$F$109)</f>
        <v>11070.430539970301</v>
      </c>
      <c r="H6" s="26">
        <f>SUM(G6:$G$109)</f>
        <v>754745.600986687</v>
      </c>
      <c r="I6" s="26">
        <f t="shared" si="1"/>
        <v>94020.295317732205</v>
      </c>
      <c r="J6" s="26">
        <f>SUM(I6:$I$109)</f>
        <v>2847945.3573698257</v>
      </c>
      <c r="K6" s="26">
        <f>SUM(J6:$J$109)</f>
        <v>71866524.969154403</v>
      </c>
    </row>
    <row r="7" spans="1:237" x14ac:dyDescent="0.25">
      <c r="A7" s="15">
        <v>3</v>
      </c>
      <c r="B7" s="24">
        <f t="shared" si="2"/>
        <v>0.99988759391680759</v>
      </c>
      <c r="C7" s="16">
        <f t="shared" si="3"/>
        <v>1.124060831924578E-4</v>
      </c>
      <c r="D7" s="36">
        <v>99733.848531995696</v>
      </c>
      <c r="E7" s="26">
        <f t="shared" si="4"/>
        <v>11.210691275191493</v>
      </c>
      <c r="F7" s="26">
        <f t="shared" si="0"/>
        <v>9.9605539961890592</v>
      </c>
      <c r="G7" s="26">
        <f>SUM(F7:$F$109)</f>
        <v>11059.190064914405</v>
      </c>
      <c r="H7" s="26">
        <f>SUM(G7:$G$109)</f>
        <v>743675.17044671683</v>
      </c>
      <c r="I7" s="26">
        <f t="shared" si="1"/>
        <v>91270.59963924723</v>
      </c>
      <c r="J7" s="26">
        <f>SUM(I7:$I$109)</f>
        <v>2753925.062052093</v>
      </c>
      <c r="K7" s="26">
        <f>SUM(J7:$J$109)</f>
        <v>69018579.611784548</v>
      </c>
    </row>
    <row r="8" spans="1:237" x14ac:dyDescent="0.25">
      <c r="A8" s="15">
        <v>4</v>
      </c>
      <c r="B8" s="24">
        <f t="shared" si="2"/>
        <v>0.99989513163167421</v>
      </c>
      <c r="C8" s="16">
        <f t="shared" si="3"/>
        <v>1.0486836832580433E-4</v>
      </c>
      <c r="D8" s="36">
        <v>99722.637840720505</v>
      </c>
      <c r="E8" s="26">
        <f t="shared" si="4"/>
        <v>10.457750315501471</v>
      </c>
      <c r="F8" s="26">
        <f t="shared" si="0"/>
        <v>9.0209472870478322</v>
      </c>
      <c r="G8" s="26">
        <f>SUM(F8:$F$109)</f>
        <v>11049.229510918216</v>
      </c>
      <c r="H8" s="26">
        <f>SUM(G8:$G$109)</f>
        <v>732615.98038180242</v>
      </c>
      <c r="I8" s="26">
        <f t="shared" si="1"/>
        <v>88602.272105467127</v>
      </c>
      <c r="J8" s="26">
        <f>SUM(I8:$I$109)</f>
        <v>2662654.4624128463</v>
      </c>
      <c r="K8" s="26">
        <f>SUM(J8:$J$109)</f>
        <v>66264654.549732469</v>
      </c>
    </row>
    <row r="9" spans="1:237" x14ac:dyDescent="0.25">
      <c r="A9" s="15">
        <v>5</v>
      </c>
      <c r="B9" s="24">
        <f t="shared" si="2"/>
        <v>0.99990431680838643</v>
      </c>
      <c r="C9" s="16">
        <f t="shared" si="3"/>
        <v>9.5683191613567514E-5</v>
      </c>
      <c r="D9" s="36">
        <v>99712.180090405003</v>
      </c>
      <c r="E9" s="26">
        <f t="shared" si="4"/>
        <v>9.5407796337967739</v>
      </c>
      <c r="F9" s="26">
        <f t="shared" si="0"/>
        <v>7.9902527397928393</v>
      </c>
      <c r="G9" s="26">
        <f>SUM(F9:$F$109)</f>
        <v>11040.208563631168</v>
      </c>
      <c r="H9" s="26">
        <f>SUM(G9:$G$109)</f>
        <v>721566.75087088416</v>
      </c>
      <c r="I9" s="26">
        <f t="shared" si="1"/>
        <v>86012.602456079097</v>
      </c>
      <c r="J9" s="26">
        <f>SUM(I9:$I$109)</f>
        <v>2574052.1903073783</v>
      </c>
      <c r="K9" s="26">
        <f>SUM(J9:$J$109)</f>
        <v>63602000.087319627</v>
      </c>
    </row>
    <row r="10" spans="1:237" x14ac:dyDescent="0.25">
      <c r="A10" s="15">
        <v>6</v>
      </c>
      <c r="B10" s="24">
        <f t="shared" si="2"/>
        <v>0.99991317107942923</v>
      </c>
      <c r="C10" s="16">
        <f t="shared" si="3"/>
        <v>8.6828920570752605E-5</v>
      </c>
      <c r="D10" s="36">
        <v>99702.639310771207</v>
      </c>
      <c r="E10" s="26">
        <f t="shared" si="4"/>
        <v>8.6570725494093494</v>
      </c>
      <c r="F10" s="26">
        <f t="shared" si="0"/>
        <v>7.0389922030083083</v>
      </c>
      <c r="G10" s="26">
        <f>SUM(F10:$F$109)</f>
        <v>11032.218310891374</v>
      </c>
      <c r="H10" s="26">
        <f>SUM(G10:$G$109)</f>
        <v>710526.54230725288</v>
      </c>
      <c r="I10" s="26">
        <f t="shared" si="1"/>
        <v>83499.390772579718</v>
      </c>
      <c r="J10" s="26">
        <f>SUM(I10:$I$109)</f>
        <v>2488039.5878512994</v>
      </c>
      <c r="K10" s="26">
        <f>SUM(J10:$J$109)</f>
        <v>61027947.897012249</v>
      </c>
    </row>
    <row r="11" spans="1:237" x14ac:dyDescent="0.25">
      <c r="A11" s="15">
        <v>7</v>
      </c>
      <c r="B11" s="24">
        <f t="shared" si="2"/>
        <v>0.99992012465564695</v>
      </c>
      <c r="C11" s="16">
        <f t="shared" si="3"/>
        <v>7.9875344353041013E-5</v>
      </c>
      <c r="D11" s="36">
        <v>99693.982238221797</v>
      </c>
      <c r="E11" s="26">
        <f t="shared" si="4"/>
        <v>7.9630911612039199</v>
      </c>
      <c r="F11" s="26">
        <f t="shared" si="0"/>
        <v>6.2861376963380549</v>
      </c>
      <c r="G11" s="26">
        <f>SUM(F11:$F$109)</f>
        <v>11025.179318688366</v>
      </c>
      <c r="H11" s="26">
        <f>SUM(G11:$G$109)</f>
        <v>699494.32399636158</v>
      </c>
      <c r="I11" s="26">
        <f t="shared" si="1"/>
        <v>81060.330689913229</v>
      </c>
      <c r="J11" s="26">
        <f>SUM(I11:$I$109)</f>
        <v>2404540.1970787197</v>
      </c>
      <c r="K11" s="26">
        <f>SUM(J11:$J$109)</f>
        <v>58539908.309160955</v>
      </c>
    </row>
    <row r="12" spans="1:237" x14ac:dyDescent="0.25">
      <c r="A12" s="15">
        <v>8</v>
      </c>
      <c r="B12" s="24">
        <f t="shared" si="2"/>
        <v>0.99992386611899509</v>
      </c>
      <c r="C12" s="16">
        <f t="shared" si="3"/>
        <v>7.6133881004895729E-5</v>
      </c>
      <c r="D12" s="36">
        <v>99686.019147060593</v>
      </c>
      <c r="E12" s="26">
        <f t="shared" si="4"/>
        <v>7.5894835195940686</v>
      </c>
      <c r="F12" s="26">
        <f t="shared" si="0"/>
        <v>5.8167071592630943</v>
      </c>
      <c r="G12" s="26">
        <f>SUM(F12:$F$109)</f>
        <v>11018.893180992029</v>
      </c>
      <c r="H12" s="26">
        <f>SUM(G12:$G$109)</f>
        <v>688469.14467767335</v>
      </c>
      <c r="I12" s="26">
        <f t="shared" si="1"/>
        <v>78693.064046685424</v>
      </c>
      <c r="J12" s="26">
        <f>SUM(I12:$I$109)</f>
        <v>2323479.8663888066</v>
      </c>
      <c r="K12" s="26">
        <f>SUM(J12:$J$109)</f>
        <v>56135368.112082243</v>
      </c>
    </row>
    <row r="13" spans="1:237" x14ac:dyDescent="0.25">
      <c r="A13" s="15">
        <v>9</v>
      </c>
      <c r="B13" s="24">
        <f t="shared" si="2"/>
        <v>0.99992319782753769</v>
      </c>
      <c r="C13" s="16">
        <f t="shared" si="3"/>
        <v>7.6802172462338641E-5</v>
      </c>
      <c r="D13" s="36">
        <v>99678.429663540999</v>
      </c>
      <c r="E13" s="26">
        <f t="shared" si="4"/>
        <v>7.6555199457943672</v>
      </c>
      <c r="F13" s="26">
        <f t="shared" si="0"/>
        <v>5.6964258070360954</v>
      </c>
      <c r="G13" s="26">
        <f>SUM(F13:$F$109)</f>
        <v>11013.076473832765</v>
      </c>
      <c r="H13" s="26">
        <f>SUM(G13:$G$109)</f>
        <v>677450.25149668125</v>
      </c>
      <c r="I13" s="26">
        <f t="shared" si="1"/>
        <v>76395.216347875132</v>
      </c>
      <c r="J13" s="26">
        <f>SUM(I13:$I$109)</f>
        <v>2244786.8023421206</v>
      </c>
      <c r="K13" s="26">
        <f>SUM(J13:$J$109)</f>
        <v>53811888.24569343</v>
      </c>
    </row>
    <row r="14" spans="1:237" x14ac:dyDescent="0.25">
      <c r="A14" s="15">
        <v>10</v>
      </c>
      <c r="B14" s="24">
        <f t="shared" si="2"/>
        <v>0.99991738665433616</v>
      </c>
      <c r="C14" s="16">
        <f t="shared" si="3"/>
        <v>8.261334566385861E-5</v>
      </c>
      <c r="D14" s="36">
        <v>99670.774143595205</v>
      </c>
      <c r="E14" s="26">
        <f t="shared" si="4"/>
        <v>8.2341361169092124</v>
      </c>
      <c r="F14" s="26">
        <f t="shared" si="0"/>
        <v>5.9485151252655282</v>
      </c>
      <c r="G14" s="26">
        <f>SUM(F14:$F$109)</f>
        <v>11007.380048025729</v>
      </c>
      <c r="H14" s="26">
        <f>SUM(G14:$G$109)</f>
        <v>666437.17502284853</v>
      </c>
      <c r="I14" s="26">
        <f t="shared" si="1"/>
        <v>74164.416533295036</v>
      </c>
      <c r="J14" s="26">
        <f>SUM(I14:$I$109)</f>
        <v>2168391.585994245</v>
      </c>
      <c r="K14" s="26">
        <f>SUM(J14:$J$109)</f>
        <v>51567101.443351306</v>
      </c>
    </row>
    <row r="15" spans="1:237" x14ac:dyDescent="0.25">
      <c r="A15" s="15">
        <v>11</v>
      </c>
      <c r="B15" s="24">
        <f t="shared" si="2"/>
        <v>0.99990560468482159</v>
      </c>
      <c r="C15" s="16">
        <f t="shared" si="3"/>
        <v>9.4395315178436132E-5</v>
      </c>
      <c r="D15" s="36">
        <v>99662.540007478296</v>
      </c>
      <c r="E15" s="26">
        <f t="shared" si="4"/>
        <v>9.4076768754894147</v>
      </c>
      <c r="F15" s="26">
        <f t="shared" si="0"/>
        <v>6.5983552798249683</v>
      </c>
      <c r="G15" s="26">
        <f>SUM(F15:$F$109)</f>
        <v>11001.431532900464</v>
      </c>
      <c r="H15" s="26">
        <f>SUM(G15:$G$109)</f>
        <v>655429.79497482278</v>
      </c>
      <c r="I15" s="26">
        <f t="shared" si="1"/>
        <v>71998.339381277678</v>
      </c>
      <c r="J15" s="26">
        <f>SUM(I15:$I$109)</f>
        <v>2094227.1694609495</v>
      </c>
      <c r="K15" s="26">
        <f>SUM(J15:$J$109)</f>
        <v>49398709.857357062</v>
      </c>
    </row>
    <row r="16" spans="1:237" x14ac:dyDescent="0.25">
      <c r="A16" s="15">
        <v>12</v>
      </c>
      <c r="B16" s="24">
        <f t="shared" si="2"/>
        <v>0.99988601621473239</v>
      </c>
      <c r="C16" s="16">
        <f t="shared" si="3"/>
        <v>1.1398378526756543E-4</v>
      </c>
      <c r="D16" s="36">
        <v>99653.132330602806</v>
      </c>
      <c r="E16" s="26">
        <f t="shared" si="4"/>
        <v>11.358841236811713</v>
      </c>
      <c r="F16" s="26">
        <f t="shared" si="0"/>
        <v>7.7348181609767002</v>
      </c>
      <c r="G16" s="26">
        <f>SUM(F16:$F$109)</f>
        <v>10994.833177620638</v>
      </c>
      <c r="H16" s="26">
        <f>SUM(G16:$G$109)</f>
        <v>644428.36344192224</v>
      </c>
      <c r="I16" s="26">
        <f t="shared" si="1"/>
        <v>69894.702014892682</v>
      </c>
      <c r="J16" s="26">
        <f>SUM(I16:$I$109)</f>
        <v>2022228.8300796719</v>
      </c>
      <c r="K16" s="26">
        <f>SUM(J16:$J$109)</f>
        <v>47304482.68789611</v>
      </c>
    </row>
    <row r="17" spans="1:13" x14ac:dyDescent="0.25">
      <c r="A17" s="15">
        <v>13</v>
      </c>
      <c r="B17" s="24">
        <f t="shared" si="2"/>
        <v>0.99985660529887777</v>
      </c>
      <c r="C17" s="16">
        <f t="shared" si="3"/>
        <v>1.4339470112218272E-4</v>
      </c>
      <c r="D17" s="36">
        <v>99641.773489365994</v>
      </c>
      <c r="E17" s="26">
        <f t="shared" si="4"/>
        <v>14.288102328791865</v>
      </c>
      <c r="F17" s="26">
        <f t="shared" si="0"/>
        <v>9.4461188609227804</v>
      </c>
      <c r="G17" s="26">
        <f>SUM(F17:$F$109)</f>
        <v>10987.098359459662</v>
      </c>
      <c r="H17" s="26">
        <f>SUM(G17:$G$109)</f>
        <v>633433.53026430169</v>
      </c>
      <c r="I17" s="26">
        <f t="shared" si="1"/>
        <v>67851.199176880458</v>
      </c>
      <c r="J17" s="26">
        <f>SUM(I17:$I$109)</f>
        <v>1952334.1280647791</v>
      </c>
      <c r="K17" s="26">
        <f>SUM(J17:$J$109)</f>
        <v>45282253.857816435</v>
      </c>
    </row>
    <row r="18" spans="1:13" x14ac:dyDescent="0.25">
      <c r="A18" s="15">
        <v>14</v>
      </c>
      <c r="B18" s="24">
        <f t="shared" si="2"/>
        <v>0.9998156363201014</v>
      </c>
      <c r="C18" s="16">
        <f t="shared" si="3"/>
        <v>1.8436367989859619E-4</v>
      </c>
      <c r="D18" s="36">
        <v>99627.485387037203</v>
      </c>
      <c r="E18" s="26">
        <f t="shared" si="4"/>
        <v>18.367689824997797</v>
      </c>
      <c r="F18" s="26">
        <f t="shared" si="0"/>
        <v>11.789521160251962</v>
      </c>
      <c r="G18" s="26">
        <f>SUM(F18:$F$109)</f>
        <v>10977.65224059874</v>
      </c>
      <c r="H18" s="26">
        <f>SUM(G18:$G$109)</f>
        <v>622446.43190484203</v>
      </c>
      <c r="I18" s="26">
        <f t="shared" si="1"/>
        <v>65865.50453830458</v>
      </c>
      <c r="J18" s="26">
        <f>SUM(I18:$I$109)</f>
        <v>1884482.9288878986</v>
      </c>
      <c r="K18" s="26">
        <f>SUM(J18:$J$109)</f>
        <v>43329919.729751654</v>
      </c>
    </row>
    <row r="19" spans="1:13" x14ac:dyDescent="0.25">
      <c r="A19" s="15">
        <v>15</v>
      </c>
      <c r="B19" s="24">
        <f t="shared" si="2"/>
        <v>0.99976223673413311</v>
      </c>
      <c r="C19" s="16">
        <f t="shared" si="3"/>
        <v>2.3776326586683223E-4</v>
      </c>
      <c r="D19" s="36">
        <v>99609.117697212205</v>
      </c>
      <c r="E19" s="26">
        <f t="shared" si="4"/>
        <v>23.683389133802848</v>
      </c>
      <c r="F19" s="26">
        <f t="shared" si="0"/>
        <v>14.75870511687083</v>
      </c>
      <c r="G19" s="26">
        <f>SUM(F19:$F$109)</f>
        <v>10965.862719438488</v>
      </c>
      <c r="H19" s="26">
        <f>SUM(G19:$G$109)</f>
        <v>611468.77966424334</v>
      </c>
      <c r="I19" s="26">
        <f t="shared" si="1"/>
        <v>63935.302263601479</v>
      </c>
      <c r="J19" s="26">
        <f>SUM(I19:$I$109)</f>
        <v>1818617.4243495942</v>
      </c>
      <c r="K19" s="26">
        <f>SUM(J19:$J$109)</f>
        <v>41445436.80086375</v>
      </c>
    </row>
    <row r="20" spans="1:13" x14ac:dyDescent="0.25">
      <c r="A20" s="15">
        <v>16</v>
      </c>
      <c r="B20" s="24">
        <f t="shared" si="2"/>
        <v>0.99969718874724578</v>
      </c>
      <c r="C20" s="16">
        <f t="shared" si="3"/>
        <v>3.0281125275418227E-4</v>
      </c>
      <c r="D20" s="36">
        <v>99585.434308078402</v>
      </c>
      <c r="E20" s="26">
        <f t="shared" si="4"/>
        <v>30.155590118898544</v>
      </c>
      <c r="F20" s="26">
        <f t="shared" si="0"/>
        <v>18.244627956087694</v>
      </c>
      <c r="G20" s="26">
        <f>SUM(F20:$F$109)</f>
        <v>10951.104014321616</v>
      </c>
      <c r="H20" s="26">
        <f>SUM(G20:$G$109)</f>
        <v>600502.91694480483</v>
      </c>
      <c r="I20" s="26">
        <f t="shared" si="1"/>
        <v>62058.350288670961</v>
      </c>
      <c r="J20" s="26">
        <f>SUM(I20:$I$109)</f>
        <v>1754682.1220859927</v>
      </c>
      <c r="K20" s="26">
        <f>SUM(J20:$J$109)</f>
        <v>39626819.376514159</v>
      </c>
    </row>
    <row r="21" spans="1:13" x14ac:dyDescent="0.25">
      <c r="A21" s="15">
        <v>17</v>
      </c>
      <c r="B21" s="24">
        <f t="shared" si="2"/>
        <v>0.99962462795587392</v>
      </c>
      <c r="C21" s="16">
        <f t="shared" si="3"/>
        <v>3.7537204412610518E-4</v>
      </c>
      <c r="D21" s="36">
        <v>99555.278717959503</v>
      </c>
      <c r="E21" s="26">
        <f t="shared" si="4"/>
        <v>37.370268475904595</v>
      </c>
      <c r="F21" s="26">
        <f t="shared" si="0"/>
        <v>21.951094187919111</v>
      </c>
      <c r="G21" s="26">
        <f>SUM(F21:$F$109)</f>
        <v>10932.859386365528</v>
      </c>
      <c r="H21" s="26">
        <f>SUM(G21:$G$109)</f>
        <v>589551.81293048325</v>
      </c>
      <c r="I21" s="26">
        <f t="shared" si="1"/>
        <v>60232.580895025429</v>
      </c>
      <c r="J21" s="26">
        <f>SUM(I21:$I$109)</f>
        <v>1692623.771797322</v>
      </c>
      <c r="K21" s="26">
        <f>SUM(J21:$J$109)</f>
        <v>37872137.254428163</v>
      </c>
    </row>
    <row r="22" spans="1:13" x14ac:dyDescent="0.25">
      <c r="A22" s="15">
        <v>18</v>
      </c>
      <c r="B22" s="24">
        <f t="shared" si="2"/>
        <v>0.9995522007265073</v>
      </c>
      <c r="C22" s="16">
        <f t="shared" si="3"/>
        <v>4.4779927349272979E-4</v>
      </c>
      <c r="D22" s="36">
        <v>99517.908449483599</v>
      </c>
      <c r="E22" s="26">
        <f t="shared" si="4"/>
        <v>44.564047103194753</v>
      </c>
      <c r="F22" s="26">
        <f t="shared" si="0"/>
        <v>25.4142533611404</v>
      </c>
      <c r="G22" s="26">
        <f>SUM(F22:$F$109)</f>
        <v>10910.90829217761</v>
      </c>
      <c r="H22" s="26">
        <f>SUM(G22:$G$109)</f>
        <v>578618.95354411774</v>
      </c>
      <c r="I22" s="26">
        <f t="shared" si="1"/>
        <v>58456.282784477538</v>
      </c>
      <c r="J22" s="26">
        <f>SUM(I22:$I$109)</f>
        <v>1632391.1909022965</v>
      </c>
      <c r="K22" s="26">
        <f>SUM(J22:$J$109)</f>
        <v>36179513.482630849</v>
      </c>
    </row>
    <row r="23" spans="1:13" x14ac:dyDescent="0.25">
      <c r="A23" s="15">
        <v>19</v>
      </c>
      <c r="B23" s="24">
        <f t="shared" si="2"/>
        <v>0.99948609288430257</v>
      </c>
      <c r="C23" s="16">
        <f t="shared" si="3"/>
        <v>5.1390711569744237E-4</v>
      </c>
      <c r="D23" s="36">
        <v>99473.344402380404</v>
      </c>
      <c r="E23" s="26">
        <f t="shared" si="4"/>
        <v>51.120059510605643</v>
      </c>
      <c r="F23" s="26">
        <f t="shared" si="0"/>
        <v>28.303937503584894</v>
      </c>
      <c r="G23" s="26">
        <f>SUM(F23:$F$109)</f>
        <v>10885.494038816469</v>
      </c>
      <c r="H23" s="26">
        <f>SUM(G23:$G$109)</f>
        <v>567708.04525194026</v>
      </c>
      <c r="I23" s="26">
        <f t="shared" si="1"/>
        <v>56728.258352927733</v>
      </c>
      <c r="J23" s="26">
        <f>SUM(I23:$I$109)</f>
        <v>1573934.9081178189</v>
      </c>
      <c r="K23" s="26">
        <f>SUM(J23:$J$109)</f>
        <v>34547122.291728534</v>
      </c>
    </row>
    <row r="24" spans="1:13" x14ac:dyDescent="0.25">
      <c r="A24" s="15">
        <v>20</v>
      </c>
      <c r="B24" s="24">
        <f t="shared" si="2"/>
        <v>0.99943145292249291</v>
      </c>
      <c r="C24" s="16">
        <f t="shared" si="3"/>
        <v>5.6854707750713881E-4</v>
      </c>
      <c r="D24" s="36">
        <v>99422.224342869798</v>
      </c>
      <c r="E24" s="26">
        <f t="shared" si="4"/>
        <v>56.526215089397738</v>
      </c>
      <c r="F24" s="26">
        <f t="shared" si="0"/>
        <v>30.385625991185698</v>
      </c>
      <c r="G24" s="26">
        <f>SUM(F24:$F$109)</f>
        <v>10857.190101312885</v>
      </c>
      <c r="H24" s="26">
        <f>SUM(G24:$G$109)</f>
        <v>556822.55121312384</v>
      </c>
      <c r="I24" s="26">
        <f t="shared" si="1"/>
        <v>55047.675045921402</v>
      </c>
      <c r="J24" s="26">
        <f>SUM(I24:$I$109)</f>
        <v>1517206.6497648912</v>
      </c>
      <c r="K24" s="26">
        <f>SUM(J24:$J$109)</f>
        <v>32973187.383610707</v>
      </c>
      <c r="M24" s="35"/>
    </row>
    <row r="25" spans="1:13" x14ac:dyDescent="0.25">
      <c r="A25" s="15">
        <v>21</v>
      </c>
      <c r="B25" s="24">
        <f t="shared" si="2"/>
        <v>0.99939076194666443</v>
      </c>
      <c r="C25" s="16">
        <f t="shared" si="3"/>
        <v>6.0923805333558054E-4</v>
      </c>
      <c r="D25" s="36">
        <v>99365.698127780401</v>
      </c>
      <c r="E25" s="26">
        <f t="shared" si="4"/>
        <v>60.537364495699876</v>
      </c>
      <c r="F25" s="26">
        <f t="shared" si="0"/>
        <v>31.593996553501437</v>
      </c>
      <c r="G25" s="26">
        <f>SUM(F25:$F$109)</f>
        <v>10826.804475321698</v>
      </c>
      <c r="H25" s="26">
        <f>SUM(G25:$G$109)</f>
        <v>545965.3611118109</v>
      </c>
      <c r="I25" s="26">
        <f t="shared" si="1"/>
        <v>53413.95907878688</v>
      </c>
      <c r="J25" s="26">
        <f>SUM(I25:$I$109)</f>
        <v>1462158.97471897</v>
      </c>
      <c r="K25" s="26">
        <f>SUM(J25:$J$109)</f>
        <v>31455980.733845819</v>
      </c>
      <c r="M25" s="35"/>
    </row>
    <row r="26" spans="1:13" x14ac:dyDescent="0.25">
      <c r="A26" s="15">
        <v>22</v>
      </c>
      <c r="B26" s="24">
        <f t="shared" si="2"/>
        <v>0.99936087730272449</v>
      </c>
      <c r="C26" s="16">
        <f t="shared" si="3"/>
        <v>6.3912269727548182E-4</v>
      </c>
      <c r="D26" s="36">
        <v>99305.160763284701</v>
      </c>
      <c r="E26" s="26">
        <f t="shared" si="4"/>
        <v>63.468182200405863</v>
      </c>
      <c r="F26" s="26">
        <f t="shared" si="0"/>
        <v>32.158804208778058</v>
      </c>
      <c r="G26" s="26">
        <f>SUM(F26:$F$109)</f>
        <v>10795.210478768196</v>
      </c>
      <c r="H26" s="26">
        <f>SUM(G26:$G$109)</f>
        <v>535138.55663648923</v>
      </c>
      <c r="I26" s="26">
        <f t="shared" si="1"/>
        <v>51826.618701297841</v>
      </c>
      <c r="J26" s="26">
        <f>SUM(I26:$I$109)</f>
        <v>1408745.0156401834</v>
      </c>
      <c r="K26" s="26">
        <f>SUM(J26:$J$109)</f>
        <v>29993821.759126838</v>
      </c>
      <c r="M26" s="35"/>
    </row>
    <row r="27" spans="1:13" x14ac:dyDescent="0.25">
      <c r="A27" s="15">
        <v>23</v>
      </c>
      <c r="B27" s="24">
        <f t="shared" si="2"/>
        <v>0.99933607878169495</v>
      </c>
      <c r="C27" s="16">
        <f t="shared" si="3"/>
        <v>6.6392121830507024E-4</v>
      </c>
      <c r="D27" s="36">
        <v>99241.692581084295</v>
      </c>
      <c r="E27" s="26">
        <f t="shared" si="4"/>
        <v>65.888665445090737</v>
      </c>
      <c r="F27" s="26">
        <f t="shared" si="0"/>
        <v>32.412857374827396</v>
      </c>
      <c r="G27" s="26">
        <f>SUM(F27:$F$109)</f>
        <v>10763.05167455942</v>
      </c>
      <c r="H27" s="26">
        <f>SUM(G27:$G$109)</f>
        <v>524343.34615772101</v>
      </c>
      <c r="I27" s="26">
        <f t="shared" si="1"/>
        <v>50284.946731031836</v>
      </c>
      <c r="J27" s="26">
        <f>SUM(I27:$I$109)</f>
        <v>1356918.3969388856</v>
      </c>
      <c r="K27" s="26">
        <f>SUM(J27:$J$109)</f>
        <v>28585076.743486661</v>
      </c>
      <c r="M27" s="35"/>
    </row>
    <row r="28" spans="1:13" x14ac:dyDescent="0.25">
      <c r="A28" s="15">
        <v>24</v>
      </c>
      <c r="B28" s="24">
        <f t="shared" si="2"/>
        <v>0.9993114463335524</v>
      </c>
      <c r="C28" s="16">
        <f t="shared" si="3"/>
        <v>6.885536664475952E-4</v>
      </c>
      <c r="D28" s="36">
        <v>99175.803915639204</v>
      </c>
      <c r="E28" s="26">
        <f t="shared" si="4"/>
        <v>68.287863409001147</v>
      </c>
      <c r="F28" s="26">
        <f t="shared" si="0"/>
        <v>32.614663877118431</v>
      </c>
      <c r="G28" s="26">
        <f>SUM(F28:$F$109)</f>
        <v>10730.638817184592</v>
      </c>
      <c r="H28" s="26">
        <f>SUM(G28:$G$109)</f>
        <v>513580.29448316171</v>
      </c>
      <c r="I28" s="26">
        <f t="shared" si="1"/>
        <v>48787.923774694915</v>
      </c>
      <c r="J28" s="26">
        <f>SUM(I28:$I$109)</f>
        <v>1306633.4502078537</v>
      </c>
      <c r="K28" s="26">
        <f>SUM(J28:$J$109)</f>
        <v>27228158.346547771</v>
      </c>
      <c r="M28" s="35"/>
    </row>
    <row r="29" spans="1:13" x14ac:dyDescent="0.25">
      <c r="A29" s="15">
        <v>25</v>
      </c>
      <c r="B29" s="24">
        <f t="shared" si="2"/>
        <v>0.99928458612705284</v>
      </c>
      <c r="C29" s="16">
        <f t="shared" si="3"/>
        <v>7.1541387294718841E-4</v>
      </c>
      <c r="D29" s="36">
        <v>99107.516052230203</v>
      </c>
      <c r="E29" s="26">
        <f t="shared" si="4"/>
        <v>70.902891897101654</v>
      </c>
      <c r="F29" s="26">
        <f t="shared" si="0"/>
        <v>32.877297132828282</v>
      </c>
      <c r="G29" s="26">
        <f>SUM(F29:$F$109)</f>
        <v>10698.024153307473</v>
      </c>
      <c r="H29" s="26">
        <f>SUM(G29:$G$109)</f>
        <v>502849.6556659771</v>
      </c>
      <c r="I29" s="26">
        <f t="shared" si="1"/>
        <v>47334.301622234452</v>
      </c>
      <c r="J29" s="26">
        <f>SUM(I29:$I$109)</f>
        <v>1257845.5264331584</v>
      </c>
      <c r="K29" s="26">
        <f>SUM(J29:$J$109)</f>
        <v>25921524.896339919</v>
      </c>
      <c r="M29" s="35"/>
    </row>
    <row r="30" spans="1:13" x14ac:dyDescent="0.25">
      <c r="A30" s="15">
        <v>26</v>
      </c>
      <c r="B30" s="24">
        <f t="shared" si="2"/>
        <v>0.99925311163760866</v>
      </c>
      <c r="C30" s="16">
        <f t="shared" si="3"/>
        <v>7.4688836239132379E-4</v>
      </c>
      <c r="D30" s="36">
        <v>99036.613160333101</v>
      </c>
      <c r="E30" s="26">
        <f t="shared" si="4"/>
        <v>73.969293820104213</v>
      </c>
      <c r="F30" s="26">
        <f t="shared" si="0"/>
        <v>33.300166540516365</v>
      </c>
      <c r="G30" s="26">
        <f>SUM(F30:$F$109)</f>
        <v>10665.146856174644</v>
      </c>
      <c r="H30" s="26">
        <f>SUM(G30:$G$109)</f>
        <v>492151.63151266961</v>
      </c>
      <c r="I30" s="26">
        <f t="shared" si="1"/>
        <v>45922.755345813239</v>
      </c>
      <c r="J30" s="26">
        <f>SUM(I30:$I$109)</f>
        <v>1210511.2248109241</v>
      </c>
      <c r="K30" s="26">
        <f>SUM(J30:$J$109)</f>
        <v>24663679.369906757</v>
      </c>
      <c r="M30" s="35"/>
    </row>
    <row r="31" spans="1:13" x14ac:dyDescent="0.25">
      <c r="A31" s="15">
        <v>27</v>
      </c>
      <c r="B31" s="24">
        <f t="shared" si="2"/>
        <v>0.99921683721081223</v>
      </c>
      <c r="C31" s="16">
        <f t="shared" si="3"/>
        <v>7.8316278918777688E-4</v>
      </c>
      <c r="D31" s="36">
        <v>98962.643866512997</v>
      </c>
      <c r="E31" s="26">
        <f t="shared" si="4"/>
        <v>77.503860195894958</v>
      </c>
      <c r="F31" s="26">
        <f t="shared" si="0"/>
        <v>33.875135572596335</v>
      </c>
      <c r="G31" s="26">
        <f>SUM(F31:$F$109)</f>
        <v>10631.846689634129</v>
      </c>
      <c r="H31" s="26">
        <f>SUM(G31:$G$109)</f>
        <v>481486.48465649498</v>
      </c>
      <c r="I31" s="26">
        <f t="shared" si="1"/>
        <v>44551.899198326704</v>
      </c>
      <c r="J31" s="26">
        <f>SUM(I31:$I$109)</f>
        <v>1164588.4694651107</v>
      </c>
      <c r="K31" s="26">
        <f>SUM(J31:$J$109)</f>
        <v>23453168.145095829</v>
      </c>
      <c r="M31" s="35"/>
    </row>
    <row r="32" spans="1:13" x14ac:dyDescent="0.25">
      <c r="A32" s="15">
        <v>28</v>
      </c>
      <c r="B32" s="24">
        <f t="shared" si="2"/>
        <v>0.99917822168568293</v>
      </c>
      <c r="C32" s="16">
        <f t="shared" si="3"/>
        <v>8.2177831431706641E-4</v>
      </c>
      <c r="D32" s="36">
        <v>98885.140006317102</v>
      </c>
      <c r="E32" s="26">
        <f t="shared" si="4"/>
        <v>81.261663665398373</v>
      </c>
      <c r="F32" s="26">
        <f t="shared" si="0"/>
        <v>34.483091370970335</v>
      </c>
      <c r="G32" s="26">
        <f>SUM(F32:$F$109)</f>
        <v>10597.971554061533</v>
      </c>
      <c r="H32" s="26">
        <f>SUM(G32:$G$109)</f>
        <v>470854.6379668609</v>
      </c>
      <c r="I32" s="26">
        <f t="shared" si="1"/>
        <v>43220.395930764018</v>
      </c>
      <c r="J32" s="26">
        <f>SUM(I32:$I$109)</f>
        <v>1120036.5702667842</v>
      </c>
      <c r="K32" s="26">
        <f>SUM(J32:$J$109)</f>
        <v>22288579.675630722</v>
      </c>
      <c r="M32" s="35"/>
    </row>
    <row r="33" spans="1:13" x14ac:dyDescent="0.25">
      <c r="A33" s="15">
        <v>29</v>
      </c>
      <c r="B33" s="24">
        <f t="shared" si="2"/>
        <v>0.99914009682431137</v>
      </c>
      <c r="C33" s="16">
        <f t="shared" si="3"/>
        <v>8.5990317568866454E-4</v>
      </c>
      <c r="D33" s="36">
        <v>98803.878342651704</v>
      </c>
      <c r="E33" s="26">
        <f t="shared" si="4"/>
        <v>84.961768757202663</v>
      </c>
      <c r="F33" s="26">
        <f t="shared" si="0"/>
        <v>35.003123793019725</v>
      </c>
      <c r="G33" s="26">
        <f>SUM(F33:$F$109)</f>
        <v>10563.488462690562</v>
      </c>
      <c r="H33" s="26">
        <f>SUM(G33:$G$109)</f>
        <v>460256.66641279933</v>
      </c>
      <c r="I33" s="26">
        <f t="shared" si="1"/>
        <v>41927.066355972733</v>
      </c>
      <c r="J33" s="26">
        <f>SUM(I33:$I$109)</f>
        <v>1076816.1743360204</v>
      </c>
      <c r="K33" s="26">
        <f>SUM(J33:$J$109)</f>
        <v>21168543.105363932</v>
      </c>
      <c r="M33" s="35"/>
    </row>
    <row r="34" spans="1:13" x14ac:dyDescent="0.25">
      <c r="A34" s="15">
        <v>30</v>
      </c>
      <c r="B34" s="24">
        <f t="shared" si="2"/>
        <v>0.99910262137931305</v>
      </c>
      <c r="C34" s="16">
        <f t="shared" si="3"/>
        <v>8.9737862068699973E-4</v>
      </c>
      <c r="D34" s="36">
        <v>98718.916573894501</v>
      </c>
      <c r="E34" s="26">
        <f t="shared" si="4"/>
        <v>88.588245190796442</v>
      </c>
      <c r="F34" s="26">
        <f t="shared" si="0"/>
        <v>35.434159288695952</v>
      </c>
      <c r="G34" s="26">
        <f>SUM(F34:$F$109)</f>
        <v>10528.485338897543</v>
      </c>
      <c r="H34" s="26">
        <f>SUM(G34:$G$109)</f>
        <v>449693.17795010877</v>
      </c>
      <c r="I34" s="26">
        <f t="shared" si="1"/>
        <v>40670.886542199922</v>
      </c>
      <c r="J34" s="26">
        <f>SUM(I34:$I$109)</f>
        <v>1034889.1079800484</v>
      </c>
      <c r="K34" s="26">
        <f>SUM(J34:$J$109)</f>
        <v>20091726.931027912</v>
      </c>
      <c r="M34" s="35"/>
    </row>
    <row r="35" spans="1:13" x14ac:dyDescent="0.25">
      <c r="A35" s="15">
        <v>31</v>
      </c>
      <c r="B35" s="24">
        <f t="shared" si="2"/>
        <v>0.99906380657679583</v>
      </c>
      <c r="C35" s="16">
        <f t="shared" si="3"/>
        <v>9.3619342320422144E-4</v>
      </c>
      <c r="D35" s="36">
        <v>98630.328328703705</v>
      </c>
      <c r="E35" s="26">
        <f t="shared" si="4"/>
        <v>92.337064709805418</v>
      </c>
      <c r="F35" s="26">
        <f t="shared" si="0"/>
        <v>35.857901850318889</v>
      </c>
      <c r="G35" s="26">
        <f>SUM(F35:$F$109)</f>
        <v>10493.051179608847</v>
      </c>
      <c r="H35" s="26">
        <f>SUM(G35:$G$109)</f>
        <v>439164.69261121121</v>
      </c>
      <c r="I35" s="26">
        <f t="shared" si="1"/>
        <v>39450.863454497638</v>
      </c>
      <c r="J35" s="26">
        <f>SUM(I35:$I$109)</f>
        <v>994218.22143784852</v>
      </c>
      <c r="K35" s="26">
        <f>SUM(J35:$J$109)</f>
        <v>19056837.823047865</v>
      </c>
      <c r="M35" s="35"/>
    </row>
    <row r="36" spans="1:13" x14ac:dyDescent="0.25">
      <c r="A36" s="15">
        <v>32</v>
      </c>
      <c r="B36" s="24">
        <f t="shared" si="2"/>
        <v>0.99902125136766062</v>
      </c>
      <c r="C36" s="16">
        <f t="shared" si="3"/>
        <v>9.7874863233932846E-4</v>
      </c>
      <c r="D36" s="36">
        <v>98537.991263993899</v>
      </c>
      <c r="E36" s="26">
        <f t="shared" si="4"/>
        <v>96.443924183098716</v>
      </c>
      <c r="F36" s="26">
        <f t="shared" ref="F36:F67" si="5">E36*$N$3^(A36+1)</f>
        <v>36.361890755140685</v>
      </c>
      <c r="G36" s="26">
        <f>SUM(F36:$F$109)</f>
        <v>10457.193277758528</v>
      </c>
      <c r="H36" s="26">
        <f>SUM(G36:$G$109)</f>
        <v>428671.64143160236</v>
      </c>
      <c r="I36" s="26">
        <f t="shared" ref="I36:I67" si="6">D36*$N$3^A36</f>
        <v>38265.951277273598</v>
      </c>
      <c r="J36" s="26">
        <f>SUM(I36:$I$109)</f>
        <v>954767.35798335087</v>
      </c>
      <c r="K36" s="26">
        <f>SUM(J36:$J$109)</f>
        <v>18062619.601610012</v>
      </c>
      <c r="M36" s="35"/>
    </row>
    <row r="37" spans="1:13" x14ac:dyDescent="0.25">
      <c r="A37" s="15">
        <v>33</v>
      </c>
      <c r="B37" s="24">
        <f t="shared" si="2"/>
        <v>0.99897205897116703</v>
      </c>
      <c r="C37" s="16">
        <f t="shared" si="3"/>
        <v>1.0279410288330155E-3</v>
      </c>
      <c r="D37" s="36">
        <v>98441.547339810801</v>
      </c>
      <c r="E37" s="26">
        <f t="shared" si="4"/>
        <v>101.19210545239912</v>
      </c>
      <c r="F37" s="26">
        <f t="shared" si="5"/>
        <v>37.04085409506996</v>
      </c>
      <c r="G37" s="26">
        <f>SUM(F37:$F$109)</f>
        <v>10420.831387003387</v>
      </c>
      <c r="H37" s="26">
        <f>SUM(G37:$G$109)</f>
        <v>418214.44815384387</v>
      </c>
      <c r="I37" s="26">
        <f t="shared" si="6"/>
        <v>37115.047116306603</v>
      </c>
      <c r="J37" s="26">
        <f>SUM(I37:$I$109)</f>
        <v>916501.4067060774</v>
      </c>
      <c r="K37" s="26">
        <f>SUM(J37:$J$109)</f>
        <v>17107852.243626669</v>
      </c>
      <c r="M37" s="35"/>
    </row>
    <row r="38" spans="1:13" x14ac:dyDescent="0.25">
      <c r="A38" s="15">
        <v>34</v>
      </c>
      <c r="B38" s="24">
        <f t="shared" si="2"/>
        <v>0.99891271799506121</v>
      </c>
      <c r="C38" s="16">
        <f t="shared" si="3"/>
        <v>1.0872820049387872E-3</v>
      </c>
      <c r="D38" s="36">
        <v>98340.355234358402</v>
      </c>
      <c r="E38" s="26">
        <f t="shared" si="4"/>
        <v>106.92369860560575</v>
      </c>
      <c r="F38" s="26">
        <f t="shared" si="5"/>
        <v>37.998907316700077</v>
      </c>
      <c r="G38" s="26">
        <f>SUM(F38:$F$109)</f>
        <v>10383.790532908315</v>
      </c>
      <c r="H38" s="26">
        <f>SUM(G38:$G$109)</f>
        <v>407793.61676684051</v>
      </c>
      <c r="I38" s="26">
        <f t="shared" si="6"/>
        <v>35996.9854724162</v>
      </c>
      <c r="J38" s="26">
        <f>SUM(I38:$I$109)</f>
        <v>879386.35958977055</v>
      </c>
      <c r="K38" s="26">
        <f>SUM(J38:$J$109)</f>
        <v>16191350.836920589</v>
      </c>
      <c r="M38" s="35"/>
    </row>
    <row r="39" spans="1:13" x14ac:dyDescent="0.25">
      <c r="A39" s="15">
        <v>35</v>
      </c>
      <c r="B39" s="24">
        <f t="shared" si="2"/>
        <v>0.99883953584890484</v>
      </c>
      <c r="C39" s="16">
        <f t="shared" si="3"/>
        <v>1.1604641510951433E-3</v>
      </c>
      <c r="D39" s="36">
        <v>98233.431535752796</v>
      </c>
      <c r="E39" s="26">
        <f t="shared" si="4"/>
        <v>113.99637573630025</v>
      </c>
      <c r="F39" s="26">
        <f t="shared" si="5"/>
        <v>39.332445967968894</v>
      </c>
      <c r="G39" s="26">
        <f>SUM(F39:$F$109)</f>
        <v>10345.791625591615</v>
      </c>
      <c r="H39" s="26">
        <f>SUM(G39:$G$109)</f>
        <v>397409.82623393217</v>
      </c>
      <c r="I39" s="26">
        <f t="shared" si="6"/>
        <v>34910.530677553397</v>
      </c>
      <c r="J39" s="26">
        <f>SUM(I39:$I$109)</f>
        <v>843389.37411735451</v>
      </c>
      <c r="K39" s="26">
        <f>SUM(J39:$J$109)</f>
        <v>15311964.477330821</v>
      </c>
      <c r="M39" s="35"/>
    </row>
    <row r="40" spans="1:13" x14ac:dyDescent="0.25">
      <c r="A40" s="15">
        <v>36</v>
      </c>
      <c r="B40" s="24">
        <f t="shared" si="2"/>
        <v>0.99875078904841019</v>
      </c>
      <c r="C40" s="16">
        <f t="shared" si="3"/>
        <v>1.249210951589767E-3</v>
      </c>
      <c r="D40" s="36">
        <v>98119.435160016496</v>
      </c>
      <c r="E40" s="26">
        <f t="shared" si="4"/>
        <v>122.57187296569464</v>
      </c>
      <c r="F40" s="26">
        <f t="shared" si="5"/>
        <v>41.059485993294885</v>
      </c>
      <c r="G40" s="26">
        <f>SUM(F40:$F$109)</f>
        <v>10306.459179623645</v>
      </c>
      <c r="H40" s="26">
        <f>SUM(G40:$G$109)</f>
        <v>387064.03460834053</v>
      </c>
      <c r="I40" s="26">
        <f t="shared" si="6"/>
        <v>33854.3866584528</v>
      </c>
      <c r="J40" s="26">
        <f>SUM(I40:$I$109)</f>
        <v>808478.84343980113</v>
      </c>
      <c r="K40" s="26">
        <f>SUM(J40:$J$109)</f>
        <v>14468575.103213467</v>
      </c>
      <c r="M40" s="35"/>
    </row>
    <row r="41" spans="1:13" x14ac:dyDescent="0.25">
      <c r="A41" s="15">
        <v>37</v>
      </c>
      <c r="B41" s="24">
        <f t="shared" si="2"/>
        <v>0.99864518837927185</v>
      </c>
      <c r="C41" s="16">
        <f t="shared" si="3"/>
        <v>1.3548116207281573E-3</v>
      </c>
      <c r="D41" s="36">
        <v>97996.863287050801</v>
      </c>
      <c r="E41" s="26">
        <f t="shared" si="4"/>
        <v>132.76728917620494</v>
      </c>
      <c r="F41" s="26">
        <f t="shared" si="5"/>
        <v>43.179394620292541</v>
      </c>
      <c r="G41" s="26">
        <f>SUM(F41:$F$109)</f>
        <v>10265.399693630352</v>
      </c>
      <c r="H41" s="26">
        <f>SUM(G41:$G$109)</f>
        <v>376757.5754287169</v>
      </c>
      <c r="I41" s="26">
        <f t="shared" si="6"/>
        <v>32827.277075611368</v>
      </c>
      <c r="J41" s="26">
        <f>SUM(I41:$I$109)</f>
        <v>774624.45678134833</v>
      </c>
      <c r="K41" s="26">
        <f>SUM(J41:$J$109)</f>
        <v>13660096.259773666</v>
      </c>
      <c r="M41" s="35"/>
    </row>
    <row r="42" spans="1:13" x14ac:dyDescent="0.25">
      <c r="A42" s="15">
        <v>38</v>
      </c>
      <c r="B42" s="24">
        <f t="shared" si="2"/>
        <v>0.99852277672413348</v>
      </c>
      <c r="C42" s="16">
        <f t="shared" si="3"/>
        <v>1.4772232758665242E-3</v>
      </c>
      <c r="D42" s="36">
        <v>97864.095997874596</v>
      </c>
      <c r="E42" s="26">
        <f t="shared" si="4"/>
        <v>144.56712047969631</v>
      </c>
      <c r="F42" s="26">
        <f t="shared" si="5"/>
        <v>45.647580926042636</v>
      </c>
      <c r="G42" s="26">
        <f>SUM(F42:$F$109)</f>
        <v>10222.22029901006</v>
      </c>
      <c r="H42" s="26">
        <f>SUM(G42:$G$109)</f>
        <v>366492.17573508655</v>
      </c>
      <c r="I42" s="26">
        <f t="shared" si="6"/>
        <v>31827.963397235402</v>
      </c>
      <c r="J42" s="26">
        <f>SUM(I42:$I$109)</f>
        <v>741797.17970573693</v>
      </c>
      <c r="K42" s="26">
        <f>SUM(J42:$J$109)</f>
        <v>12885471.802992318</v>
      </c>
      <c r="M42" s="35"/>
    </row>
    <row r="43" spans="1:13" x14ac:dyDescent="0.25">
      <c r="A43" s="15">
        <v>39</v>
      </c>
      <c r="B43" s="24">
        <f t="shared" si="2"/>
        <v>0.99838839849199756</v>
      </c>
      <c r="C43" s="16">
        <f t="shared" si="3"/>
        <v>1.6116015080024383E-3</v>
      </c>
      <c r="D43" s="36">
        <v>97719.5288773949</v>
      </c>
      <c r="E43" s="26">
        <f t="shared" si="4"/>
        <v>157.48494010009745</v>
      </c>
      <c r="F43" s="26">
        <f t="shared" si="5"/>
        <v>48.278085706538029</v>
      </c>
      <c r="G43" s="26">
        <f>SUM(F43:$F$109)</f>
        <v>10176.572718084017</v>
      </c>
      <c r="H43" s="26">
        <f>SUM(G43:$G$109)</f>
        <v>356269.95543607645</v>
      </c>
      <c r="I43" s="26">
        <f t="shared" si="6"/>
        <v>30855.28775619571</v>
      </c>
      <c r="J43" s="26">
        <f>SUM(I43:$I$109)</f>
        <v>709969.21630850143</v>
      </c>
      <c r="K43" s="26">
        <f>SUM(J43:$J$109)</f>
        <v>12143674.623286581</v>
      </c>
      <c r="M43" s="35"/>
    </row>
    <row r="44" spans="1:13" x14ac:dyDescent="0.25">
      <c r="A44" s="15">
        <v>40</v>
      </c>
      <c r="B44" s="24">
        <f t="shared" si="2"/>
        <v>0.99824992812912938</v>
      </c>
      <c r="C44" s="16">
        <f t="shared" si="3"/>
        <v>1.7500718708706386E-3</v>
      </c>
      <c r="D44" s="36">
        <v>97562.043937294802</v>
      </c>
      <c r="E44" s="26">
        <f t="shared" si="4"/>
        <v>170.74058875930496</v>
      </c>
      <c r="F44" s="26">
        <f t="shared" si="5"/>
        <v>50.817180079526437</v>
      </c>
      <c r="G44" s="26">
        <f>SUM(F44:$F$109)</f>
        <v>10128.294632377478</v>
      </c>
      <c r="H44" s="26">
        <f>SUM(G44:$G$109)</f>
        <v>346093.38271799241</v>
      </c>
      <c r="I44" s="26">
        <f t="shared" si="6"/>
        <v>29908.311968852398</v>
      </c>
      <c r="J44" s="26">
        <f>SUM(I44:$I$109)</f>
        <v>679113.92855230568</v>
      </c>
      <c r="K44" s="26">
        <f>SUM(J44:$J$109)</f>
        <v>11433705.40697808</v>
      </c>
      <c r="M44" s="35"/>
    </row>
    <row r="45" spans="1:13" x14ac:dyDescent="0.25">
      <c r="A45" s="15">
        <v>41</v>
      </c>
      <c r="B45" s="24">
        <f t="shared" si="2"/>
        <v>0.99811380091680058</v>
      </c>
      <c r="C45" s="16">
        <f t="shared" si="3"/>
        <v>1.8861990831994082E-3</v>
      </c>
      <c r="D45" s="36">
        <v>97391.303348535497</v>
      </c>
      <c r="E45" s="26">
        <f t="shared" si="4"/>
        <v>183.6993870876031</v>
      </c>
      <c r="F45" s="26">
        <f t="shared" si="5"/>
        <v>53.08163234768611</v>
      </c>
      <c r="G45" s="26">
        <f>SUM(F45:$F$109)</f>
        <v>10077.477452297951</v>
      </c>
      <c r="H45" s="26">
        <f>SUM(G45:$G$109)</f>
        <v>335965.08808561496</v>
      </c>
      <c r="I45" s="26">
        <f t="shared" si="6"/>
        <v>28986.378906184942</v>
      </c>
      <c r="J45" s="26">
        <f>SUM(I45:$I$109)</f>
        <v>649205.61658345349</v>
      </c>
      <c r="K45" s="26">
        <f>SUM(J45:$J$109)</f>
        <v>10754591.478425775</v>
      </c>
      <c r="M45" s="35"/>
    </row>
    <row r="46" spans="1:13" x14ac:dyDescent="0.25">
      <c r="A46" s="15">
        <v>42</v>
      </c>
      <c r="B46" s="24">
        <f t="shared" si="2"/>
        <v>0.99798014467936513</v>
      </c>
      <c r="C46" s="16">
        <f t="shared" si="3"/>
        <v>2.0198553206348412E-3</v>
      </c>
      <c r="D46" s="36">
        <v>97207.603961447894</v>
      </c>
      <c r="E46" s="26">
        <f t="shared" si="4"/>
        <v>196.34529606769502</v>
      </c>
      <c r="F46" s="26">
        <f t="shared" si="5"/>
        <v>55.083285819157283</v>
      </c>
      <c r="G46" s="26">
        <f>SUM(F46:$F$109)</f>
        <v>10024.395819950265</v>
      </c>
      <c r="H46" s="26">
        <f>SUM(G46:$G$109)</f>
        <v>325887.61063331703</v>
      </c>
      <c r="I46" s="26">
        <f t="shared" si="6"/>
        <v>28089.033810550311</v>
      </c>
      <c r="J46" s="26">
        <f>SUM(I46:$I$109)</f>
        <v>620219.23767726857</v>
      </c>
      <c r="K46" s="26">
        <f>SUM(J46:$J$109)</f>
        <v>10105385.861842321</v>
      </c>
      <c r="M46" s="35"/>
    </row>
    <row r="47" spans="1:13" x14ac:dyDescent="0.25">
      <c r="A47" s="15">
        <v>43</v>
      </c>
      <c r="B47" s="24">
        <f t="shared" si="2"/>
        <v>0.99784765801775832</v>
      </c>
      <c r="C47" s="16">
        <f t="shared" si="3"/>
        <v>2.1523419822416364E-3</v>
      </c>
      <c r="D47" s="36">
        <v>97011.258665380199</v>
      </c>
      <c r="E47" s="26">
        <f t="shared" si="4"/>
        <v>208.80140477560053</v>
      </c>
      <c r="F47" s="26">
        <f t="shared" si="5"/>
        <v>56.871610802531976</v>
      </c>
      <c r="G47" s="26">
        <f>SUM(F47:$F$109)</f>
        <v>9969.3125341311079</v>
      </c>
      <c r="H47" s="26">
        <f>SUM(G47:$G$109)</f>
        <v>315863.21481336671</v>
      </c>
      <c r="I47" s="26">
        <f t="shared" si="6"/>
        <v>27215.823326365611</v>
      </c>
      <c r="J47" s="26">
        <f>SUM(I47:$I$109)</f>
        <v>592130.2038667181</v>
      </c>
      <c r="K47" s="26">
        <f>SUM(J47:$J$109)</f>
        <v>9485166.6241650544</v>
      </c>
      <c r="M47" s="35"/>
    </row>
    <row r="48" spans="1:13" x14ac:dyDescent="0.25">
      <c r="A48" s="15">
        <v>44</v>
      </c>
      <c r="B48" s="24">
        <f t="shared" si="2"/>
        <v>0.99771116177250418</v>
      </c>
      <c r="C48" s="16">
        <f t="shared" si="3"/>
        <v>2.2888382274958204E-3</v>
      </c>
      <c r="D48" s="36">
        <v>96802.457260604599</v>
      </c>
      <c r="E48" s="26">
        <f t="shared" si="4"/>
        <v>221.56516469360213</v>
      </c>
      <c r="F48" s="26">
        <f t="shared" si="5"/>
        <v>58.59038722574045</v>
      </c>
      <c r="G48" s="26">
        <f>SUM(F48:$F$109)</f>
        <v>9912.4409233285769</v>
      </c>
      <c r="H48" s="26">
        <f>SUM(G48:$G$109)</f>
        <v>305893.90227923554</v>
      </c>
      <c r="I48" s="26">
        <f t="shared" si="6"/>
        <v>26366.25783227088</v>
      </c>
      <c r="J48" s="26">
        <f>SUM(I48:$I$109)</f>
        <v>564914.38054035243</v>
      </c>
      <c r="K48" s="26">
        <f>SUM(J48:$J$109)</f>
        <v>8893036.4202983361</v>
      </c>
      <c r="M48" s="35"/>
    </row>
    <row r="49" spans="1:13" x14ac:dyDescent="0.25">
      <c r="A49" s="15">
        <v>45</v>
      </c>
      <c r="B49" s="24">
        <f t="shared" si="2"/>
        <v>0.99756015298474277</v>
      </c>
      <c r="C49" s="16">
        <f t="shared" si="3"/>
        <v>2.439847015257244E-3</v>
      </c>
      <c r="D49" s="36">
        <v>96580.892095910996</v>
      </c>
      <c r="E49" s="26">
        <f t="shared" si="4"/>
        <v>235.6426013110904</v>
      </c>
      <c r="F49" s="26">
        <f t="shared" si="5"/>
        <v>60.498063292234605</v>
      </c>
      <c r="G49" s="26">
        <f>SUM(F49:$F$109)</f>
        <v>9853.8505361028365</v>
      </c>
      <c r="H49" s="26">
        <f>SUM(G49:$G$109)</f>
        <v>295981.46135590703</v>
      </c>
      <c r="I49" s="26">
        <f t="shared" si="6"/>
        <v>25539.71818779453</v>
      </c>
      <c r="J49" s="26">
        <f>SUM(I49:$I$109)</f>
        <v>538548.12270808173</v>
      </c>
      <c r="K49" s="26">
        <f>SUM(J49:$J$109)</f>
        <v>8328122.0397579819</v>
      </c>
      <c r="M49" s="35"/>
    </row>
    <row r="50" spans="1:13" x14ac:dyDescent="0.25">
      <c r="A50" s="15">
        <v>46</v>
      </c>
      <c r="B50" s="24">
        <f t="shared" si="2"/>
        <v>0.99738156967475033</v>
      </c>
      <c r="C50" s="16">
        <f t="shared" si="3"/>
        <v>2.6184303252496368E-3</v>
      </c>
      <c r="D50" s="36">
        <v>96345.249494599906</v>
      </c>
      <c r="E50" s="26">
        <f t="shared" si="4"/>
        <v>252.27332297040266</v>
      </c>
      <c r="F50" s="26">
        <f t="shared" si="5"/>
        <v>62.88133692035192</v>
      </c>
      <c r="G50" s="26">
        <f>SUM(F50:$F$109)</f>
        <v>9793.3524728106022</v>
      </c>
      <c r="H50" s="26">
        <f>SUM(G50:$G$109)</f>
        <v>286127.61081980425</v>
      </c>
      <c r="I50" s="26">
        <f t="shared" si="6"/>
        <v>24735.344837479159</v>
      </c>
      <c r="J50" s="26">
        <f>SUM(I50:$I$109)</f>
        <v>513008.40452028683</v>
      </c>
      <c r="K50" s="26">
        <f>SUM(J50:$J$109)</f>
        <v>7789573.9170499006</v>
      </c>
      <c r="M50" s="35"/>
    </row>
    <row r="51" spans="1:13" x14ac:dyDescent="0.25">
      <c r="A51" s="15">
        <v>47</v>
      </c>
      <c r="B51" s="24">
        <f t="shared" si="2"/>
        <v>0.99716607380675226</v>
      </c>
      <c r="C51" s="16">
        <f t="shared" si="3"/>
        <v>2.8339261932477065E-3</v>
      </c>
      <c r="D51" s="36">
        <v>96092.976171629503</v>
      </c>
      <c r="E51" s="26">
        <f t="shared" si="4"/>
        <v>272.32040215990855</v>
      </c>
      <c r="F51" s="26">
        <f t="shared" si="5"/>
        <v>65.901210796633649</v>
      </c>
      <c r="G51" s="26">
        <f>SUM(F51:$F$109)</f>
        <v>9730.4711358902496</v>
      </c>
      <c r="H51" s="26">
        <f>SUM(G51:$G$109)</f>
        <v>276334.25834699359</v>
      </c>
      <c r="I51" s="26">
        <f t="shared" si="6"/>
        <v>23952.016563544847</v>
      </c>
      <c r="J51" s="26">
        <f>SUM(I51:$I$109)</f>
        <v>488273.05968280765</v>
      </c>
      <c r="K51" s="26">
        <f>SUM(J51:$J$109)</f>
        <v>7276565.5125296144</v>
      </c>
      <c r="M51" s="35"/>
    </row>
    <row r="52" spans="1:13" x14ac:dyDescent="0.25">
      <c r="A52" s="15">
        <v>48</v>
      </c>
      <c r="B52" s="24">
        <f t="shared" si="2"/>
        <v>0.99690771814814072</v>
      </c>
      <c r="C52" s="16">
        <f t="shared" si="3"/>
        <v>3.0922818518593215E-3</v>
      </c>
      <c r="D52" s="36">
        <v>95820.655769469595</v>
      </c>
      <c r="E52" s="26">
        <f t="shared" si="4"/>
        <v>296.30447486919002</v>
      </c>
      <c r="F52" s="26">
        <f t="shared" si="5"/>
        <v>69.616822945778821</v>
      </c>
      <c r="G52" s="26">
        <f>SUM(F52:$F$109)</f>
        <v>9664.5699250936159</v>
      </c>
      <c r="H52" s="26">
        <f>SUM(G52:$G$109)</f>
        <v>266603.78721110325</v>
      </c>
      <c r="I52" s="26">
        <f t="shared" si="6"/>
        <v>23188.483802353701</v>
      </c>
      <c r="J52" s="26">
        <f>SUM(I52:$I$109)</f>
        <v>464321.04311926285</v>
      </c>
      <c r="K52" s="26">
        <f>SUM(J52:$J$109)</f>
        <v>6788292.4528468074</v>
      </c>
      <c r="M52" s="35"/>
    </row>
    <row r="53" spans="1:13" x14ac:dyDescent="0.25">
      <c r="A53" s="15">
        <v>49</v>
      </c>
      <c r="B53" s="24">
        <f t="shared" si="2"/>
        <v>0.9965997349457022</v>
      </c>
      <c r="C53" s="16">
        <f t="shared" si="3"/>
        <v>3.4002650542978123E-3</v>
      </c>
      <c r="D53" s="36">
        <v>95524.351294600405</v>
      </c>
      <c r="E53" s="26">
        <f t="shared" si="4"/>
        <v>324.80811354149773</v>
      </c>
      <c r="F53" s="26">
        <f t="shared" si="5"/>
        <v>74.0910302719698</v>
      </c>
      <c r="G53" s="26">
        <f>SUM(F53:$F$109)</f>
        <v>9594.953102147836</v>
      </c>
      <c r="H53" s="26">
        <f>SUM(G53:$G$109)</f>
        <v>256939.21728600969</v>
      </c>
      <c r="I53" s="26">
        <f t="shared" si="6"/>
        <v>22443.474247300535</v>
      </c>
      <c r="J53" s="26">
        <f>SUM(I53:$I$109)</f>
        <v>441132.55931690912</v>
      </c>
      <c r="K53" s="26">
        <f>SUM(J53:$J$109)</f>
        <v>6323971.4097275445</v>
      </c>
      <c r="M53" s="35"/>
    </row>
    <row r="54" spans="1:13" x14ac:dyDescent="0.25">
      <c r="A54" s="15">
        <v>50</v>
      </c>
      <c r="B54" s="24">
        <f t="shared" si="2"/>
        <v>0.99623767890656778</v>
      </c>
      <c r="C54" s="16">
        <f t="shared" si="3"/>
        <v>3.7623210934321976E-3</v>
      </c>
      <c r="D54" s="36">
        <v>95199.543181058907</v>
      </c>
      <c r="E54" s="26">
        <f t="shared" si="4"/>
        <v>358.17124939520727</v>
      </c>
      <c r="F54" s="26">
        <f t="shared" si="5"/>
        <v>79.321745402124577</v>
      </c>
      <c r="G54" s="26">
        <f>SUM(F54:$F$109)</f>
        <v>9520.8620718758666</v>
      </c>
      <c r="H54" s="26">
        <f>SUM(G54:$G$109)</f>
        <v>247344.26418386187</v>
      </c>
      <c r="I54" s="26">
        <f t="shared" si="6"/>
        <v>21715.689792349905</v>
      </c>
      <c r="J54" s="26">
        <f>SUM(I54:$I$109)</f>
        <v>418689.08506960853</v>
      </c>
      <c r="K54" s="26">
        <f>SUM(J54:$J$109)</f>
        <v>5882838.8504106356</v>
      </c>
      <c r="M54" s="35"/>
    </row>
    <row r="55" spans="1:13" x14ac:dyDescent="0.25">
      <c r="A55" s="15">
        <v>51</v>
      </c>
      <c r="B55" s="24">
        <f t="shared" si="2"/>
        <v>0.99581918902444067</v>
      </c>
      <c r="C55" s="16">
        <f t="shared" si="3"/>
        <v>4.180810975559294E-3</v>
      </c>
      <c r="D55" s="36">
        <v>94841.3719316637</v>
      </c>
      <c r="E55" s="26">
        <f t="shared" si="4"/>
        <v>396.51384870900074</v>
      </c>
      <c r="F55" s="26">
        <f t="shared" si="5"/>
        <v>85.255552950519714</v>
      </c>
      <c r="G55" s="26">
        <f>SUM(F55:$F$109)</f>
        <v>9441.5403264737415</v>
      </c>
      <c r="H55" s="26">
        <f>SUM(G55:$G$109)</f>
        <v>237823.40211198601</v>
      </c>
      <c r="I55" s="26">
        <f t="shared" si="6"/>
        <v>21003.872227753123</v>
      </c>
      <c r="J55" s="26">
        <f>SUM(I55:$I$109)</f>
        <v>396973.39527725865</v>
      </c>
      <c r="K55" s="26">
        <f>SUM(J55:$J$109)</f>
        <v>5464149.7653410258</v>
      </c>
      <c r="M55" s="35"/>
    </row>
    <row r="56" spans="1:13" x14ac:dyDescent="0.25">
      <c r="A56" s="15">
        <v>52</v>
      </c>
      <c r="B56" s="24">
        <f t="shared" si="2"/>
        <v>0.99534284685043239</v>
      </c>
      <c r="C56" s="16">
        <f t="shared" si="3"/>
        <v>4.6571531495676558E-3</v>
      </c>
      <c r="D56" s="36">
        <v>94444.858082954699</v>
      </c>
      <c r="E56" s="26">
        <f t="shared" si="4"/>
        <v>439.84416828150279</v>
      </c>
      <c r="F56" s="26">
        <f t="shared" si="5"/>
        <v>91.817598347296823</v>
      </c>
      <c r="G56" s="26">
        <f>SUM(F56:$F$109)</f>
        <v>9356.2847735232226</v>
      </c>
      <c r="H56" s="26">
        <f>SUM(G56:$G$109)</f>
        <v>228381.86178551227</v>
      </c>
      <c r="I56" s="26">
        <f t="shared" si="6"/>
        <v>20306.853406033097</v>
      </c>
      <c r="J56" s="26">
        <f>SUM(I56:$I$109)</f>
        <v>375969.52304950549</v>
      </c>
      <c r="K56" s="26">
        <f>SUM(J56:$J$109)</f>
        <v>5067176.3700637668</v>
      </c>
      <c r="M56" s="35"/>
    </row>
    <row r="57" spans="1:13" ht="16.5" customHeight="1" x14ac:dyDescent="0.25">
      <c r="A57" s="15">
        <v>53</v>
      </c>
      <c r="B57" s="24">
        <f t="shared" si="2"/>
        <v>0.99480666618802871</v>
      </c>
      <c r="C57" s="16">
        <f t="shared" si="3"/>
        <v>5.1933338119712459E-3</v>
      </c>
      <c r="D57" s="36">
        <v>94005.013914673196</v>
      </c>
      <c r="E57" s="26">
        <f t="shared" si="4"/>
        <v>488.19941725789977</v>
      </c>
      <c r="F57" s="26">
        <f t="shared" si="5"/>
        <v>98.943466667096999</v>
      </c>
      <c r="G57" s="26">
        <f>SUM(F57:$F$109)</f>
        <v>9264.4671751759251</v>
      </c>
      <c r="H57" s="26">
        <f>SUM(G57:$G$109)</f>
        <v>219025.57701198905</v>
      </c>
      <c r="I57" s="26">
        <f t="shared" si="6"/>
        <v>19623.574057995516</v>
      </c>
      <c r="J57" s="26">
        <f>SUM(I57:$I$109)</f>
        <v>355662.66964347241</v>
      </c>
      <c r="K57" s="26">
        <f>SUM(J57:$J$109)</f>
        <v>4691206.8470142605</v>
      </c>
      <c r="M57" s="35"/>
    </row>
    <row r="58" spans="1:13" ht="12.75" customHeight="1" x14ac:dyDescent="0.25">
      <c r="A58" s="15">
        <v>54</v>
      </c>
      <c r="B58" s="24">
        <f t="shared" si="2"/>
        <v>0.99420949102101142</v>
      </c>
      <c r="C58" s="16">
        <f t="shared" si="3"/>
        <v>5.7905089789886148E-3</v>
      </c>
      <c r="D58" s="36">
        <v>93516.814497415297</v>
      </c>
      <c r="E58" s="26">
        <f t="shared" si="4"/>
        <v>541.50995403369598</v>
      </c>
      <c r="F58" s="26">
        <f t="shared" si="5"/>
        <v>106.55138161896367</v>
      </c>
      <c r="G58" s="26">
        <f>SUM(F58:$F$109)</f>
        <v>9165.5237085088283</v>
      </c>
      <c r="H58" s="26">
        <f>SUM(G58:$G$109)</f>
        <v>209761.10983681312</v>
      </c>
      <c r="I58" s="26">
        <f t="shared" si="6"/>
        <v>18953.070181872241</v>
      </c>
      <c r="J58" s="26">
        <f>SUM(I58:$I$109)</f>
        <v>336039.0955854769</v>
      </c>
      <c r="K58" s="26">
        <f>SUM(J58:$J$109)</f>
        <v>4335544.1773707885</v>
      </c>
      <c r="M58" s="35"/>
    </row>
    <row r="59" spans="1:13" x14ac:dyDescent="0.25">
      <c r="A59" s="15">
        <v>55</v>
      </c>
      <c r="B59" s="24">
        <f t="shared" si="2"/>
        <v>0.99355213963430067</v>
      </c>
      <c r="C59" s="16">
        <f t="shared" si="3"/>
        <v>6.4478603656993238E-3</v>
      </c>
      <c r="D59" s="36">
        <v>92975.304543381601</v>
      </c>
      <c r="E59" s="26">
        <f t="shared" si="4"/>
        <v>599.4917811540945</v>
      </c>
      <c r="F59" s="26">
        <f t="shared" si="5"/>
        <v>114.52456475694855</v>
      </c>
      <c r="G59" s="26">
        <f>SUM(F59:$F$109)</f>
        <v>9058.9723268898651</v>
      </c>
      <c r="H59" s="26">
        <f>SUM(G59:$G$109)</f>
        <v>200595.58612830431</v>
      </c>
      <c r="I59" s="26">
        <f t="shared" si="6"/>
        <v>18294.487629907482</v>
      </c>
      <c r="J59" s="26">
        <f>SUM(I59:$I$109)</f>
        <v>317086.02540360467</v>
      </c>
      <c r="K59" s="26">
        <f>SUM(J59:$J$109)</f>
        <v>3999505.0817853133</v>
      </c>
      <c r="M59" s="35"/>
    </row>
    <row r="60" spans="1:13" x14ac:dyDescent="0.25">
      <c r="A60" s="15">
        <v>56</v>
      </c>
      <c r="B60" s="24">
        <f t="shared" si="2"/>
        <v>0.99283790613893752</v>
      </c>
      <c r="C60" s="16">
        <f t="shared" si="3"/>
        <v>7.1620938610624735E-3</v>
      </c>
      <c r="D60" s="36">
        <v>92375.812762227506</v>
      </c>
      <c r="E60" s="26">
        <f t="shared" si="4"/>
        <v>661.60424149500614</v>
      </c>
      <c r="F60" s="26">
        <f t="shared" si="5"/>
        <v>122.70901573455701</v>
      </c>
      <c r="G60" s="26">
        <f>SUM(F60:$F$109)</f>
        <v>8944.447762132917</v>
      </c>
      <c r="H60" s="26">
        <f>SUM(G60:$G$109)</f>
        <v>191536.61380141447</v>
      </c>
      <c r="I60" s="26">
        <f t="shared" si="6"/>
        <v>17647.11391088138</v>
      </c>
      <c r="J60" s="26">
        <f>SUM(I60:$I$109)</f>
        <v>298791.53777369711</v>
      </c>
      <c r="K60" s="26">
        <f>SUM(J60:$J$109)</f>
        <v>3682419.0563817085</v>
      </c>
      <c r="M60" s="35"/>
    </row>
    <row r="61" spans="1:13" x14ac:dyDescent="0.25">
      <c r="A61" s="15">
        <v>57</v>
      </c>
      <c r="B61" s="24">
        <f t="shared" si="2"/>
        <v>0.99207330443252462</v>
      </c>
      <c r="C61" s="16">
        <f t="shared" si="3"/>
        <v>7.9266955674753559E-3</v>
      </c>
      <c r="D61" s="36">
        <v>91714.2085207325</v>
      </c>
      <c r="E61" s="26">
        <f t="shared" si="4"/>
        <v>726.99061015580082</v>
      </c>
      <c r="F61" s="26">
        <f t="shared" si="5"/>
        <v>130.90907936155187</v>
      </c>
      <c r="G61" s="26">
        <f>SUM(F61:$F$109)</f>
        <v>8821.7387463983596</v>
      </c>
      <c r="H61" s="26">
        <f>SUM(G61:$G$109)</f>
        <v>182592.16603928155</v>
      </c>
      <c r="I61" s="26">
        <f t="shared" si="6"/>
        <v>17010.411286092029</v>
      </c>
      <c r="J61" s="26">
        <f>SUM(I61:$I$109)</f>
        <v>281144.42386281572</v>
      </c>
      <c r="K61" s="26">
        <f>SUM(J61:$J$109)</f>
        <v>3383627.5186080113</v>
      </c>
      <c r="M61" s="35"/>
    </row>
    <row r="62" spans="1:13" x14ac:dyDescent="0.25">
      <c r="A62" s="15">
        <v>58</v>
      </c>
      <c r="B62" s="24">
        <f t="shared" si="2"/>
        <v>0.9912633731512952</v>
      </c>
      <c r="C62" s="16">
        <f t="shared" si="3"/>
        <v>8.7366268487048052E-3</v>
      </c>
      <c r="D62" s="36">
        <v>90987.217910576699</v>
      </c>
      <c r="E62" s="26">
        <f t="shared" si="4"/>
        <v>794.92137088649906</v>
      </c>
      <c r="F62" s="26">
        <f t="shared" si="5"/>
        <v>138.97219441867168</v>
      </c>
      <c r="G62" s="26">
        <f>SUM(F62:$F$109)</f>
        <v>8690.8296670368072</v>
      </c>
      <c r="H62" s="26">
        <f>SUM(G62:$G$109)</f>
        <v>173770.42729288319</v>
      </c>
      <c r="I62" s="26">
        <f t="shared" si="6"/>
        <v>16384.053334320026</v>
      </c>
      <c r="J62" s="26">
        <f>SUM(I62:$I$109)</f>
        <v>264134.01257672376</v>
      </c>
      <c r="K62" s="26">
        <f>SUM(J62:$J$109)</f>
        <v>3102483.0947451955</v>
      </c>
      <c r="M62" s="35"/>
    </row>
    <row r="63" spans="1:13" x14ac:dyDescent="0.25">
      <c r="A63" s="15">
        <v>59</v>
      </c>
      <c r="B63" s="24">
        <f t="shared" si="2"/>
        <v>0.99040354880418402</v>
      </c>
      <c r="C63" s="16">
        <f t="shared" si="3"/>
        <v>9.5964511958159492E-3</v>
      </c>
      <c r="D63" s="36">
        <v>90192.2965396902</v>
      </c>
      <c r="E63" s="26">
        <f t="shared" si="4"/>
        <v>865.52597198169678</v>
      </c>
      <c r="F63" s="26">
        <f t="shared" si="5"/>
        <v>146.90839771391657</v>
      </c>
      <c r="G63" s="26">
        <f>SUM(F63:$F$109)</f>
        <v>8551.8574726181341</v>
      </c>
      <c r="H63" s="26">
        <f>SUM(G63:$G$109)</f>
        <v>165079.59762584636</v>
      </c>
      <c r="I63" s="26">
        <f t="shared" si="6"/>
        <v>15767.875702979414</v>
      </c>
      <c r="J63" s="26">
        <f>SUM(I63:$I$109)</f>
        <v>247749.95924240377</v>
      </c>
      <c r="K63" s="26">
        <f>SUM(J63:$J$109)</f>
        <v>2838349.0821684725</v>
      </c>
      <c r="M63" s="35"/>
    </row>
    <row r="64" spans="1:13" x14ac:dyDescent="0.25">
      <c r="A64" s="15">
        <v>60</v>
      </c>
      <c r="B64" s="24">
        <f t="shared" si="2"/>
        <v>0.9894857630901287</v>
      </c>
      <c r="C64" s="16">
        <f t="shared" si="3"/>
        <v>1.0514236909871263E-2</v>
      </c>
      <c r="D64" s="36">
        <v>89326.770567708503</v>
      </c>
      <c r="E64" s="26">
        <f t="shared" si="4"/>
        <v>939.20282814260281</v>
      </c>
      <c r="F64" s="26">
        <f t="shared" si="5"/>
        <v>154.77067783767211</v>
      </c>
      <c r="G64" s="26">
        <f>SUM(F64:$F$109)</f>
        <v>8404.9490749042197</v>
      </c>
      <c r="H64" s="26">
        <f>SUM(G64:$G$109)</f>
        <v>156527.74015322819</v>
      </c>
      <c r="I64" s="26">
        <f t="shared" si="6"/>
        <v>15161.708789644739</v>
      </c>
      <c r="J64" s="26">
        <f>SUM(I64:$I$109)</f>
        <v>231982.08353942438</v>
      </c>
      <c r="K64" s="26">
        <f>SUM(J64:$J$109)</f>
        <v>2590599.122926069</v>
      </c>
      <c r="M64" s="35"/>
    </row>
    <row r="65" spans="1:11" x14ac:dyDescent="0.25">
      <c r="A65" s="15">
        <v>61</v>
      </c>
      <c r="B65" s="24">
        <f t="shared" si="2"/>
        <v>0.98849497501903549</v>
      </c>
      <c r="C65" s="16">
        <f t="shared" si="3"/>
        <v>1.1505024980964505E-2</v>
      </c>
      <c r="D65" s="36">
        <v>88387.5677395659</v>
      </c>
      <c r="E65" s="26">
        <f t="shared" si="4"/>
        <v>1016.9011748503981</v>
      </c>
      <c r="F65" s="26">
        <f t="shared" si="5"/>
        <v>162.69373046345865</v>
      </c>
      <c r="G65" s="26">
        <f>SUM(F65:$F$109)</f>
        <v>8250.1783970665474</v>
      </c>
      <c r="H65" s="26">
        <f>SUM(G65:$G$109)</f>
        <v>148122.79107832402</v>
      </c>
      <c r="I65" s="26">
        <f t="shared" si="6"/>
        <v>14565.334943176636</v>
      </c>
      <c r="J65" s="26">
        <f>SUM(I65:$I$109)</f>
        <v>216820.37474977961</v>
      </c>
      <c r="K65" s="26">
        <f>SUM(J65:$J$109)</f>
        <v>2358617.039386645</v>
      </c>
    </row>
    <row r="66" spans="1:11" x14ac:dyDescent="0.25">
      <c r="A66" s="15">
        <v>62</v>
      </c>
      <c r="B66" s="24">
        <f t="shared" si="2"/>
        <v>0.98740519059397214</v>
      </c>
      <c r="C66" s="16">
        <f t="shared" si="3"/>
        <v>1.2594809406027861E-2</v>
      </c>
      <c r="D66" s="36">
        <v>87370.666564715502</v>
      </c>
      <c r="E66" s="26">
        <f t="shared" si="4"/>
        <v>1100.4168930602027</v>
      </c>
      <c r="F66" s="26">
        <f t="shared" si="5"/>
        <v>170.92755973392607</v>
      </c>
      <c r="G66" s="26">
        <f>SUM(F66:$F$109)</f>
        <v>8087.484666603088</v>
      </c>
      <c r="H66" s="26">
        <f>SUM(G66:$G$109)</f>
        <v>139872.61268125751</v>
      </c>
      <c r="I66" s="26">
        <f t="shared" si="6"/>
        <v>13978.4081561158</v>
      </c>
      <c r="J66" s="26">
        <f>SUM(I66:$I$109)</f>
        <v>202255.03980660302</v>
      </c>
      <c r="K66" s="26">
        <f>SUM(J66:$J$109)</f>
        <v>2141796.6646368643</v>
      </c>
    </row>
    <row r="67" spans="1:11" x14ac:dyDescent="0.25">
      <c r="A67" s="15">
        <v>63</v>
      </c>
      <c r="B67" s="24">
        <f t="shared" si="2"/>
        <v>0.98618300530714764</v>
      </c>
      <c r="C67" s="16">
        <f t="shared" si="3"/>
        <v>1.3816994692852328E-2</v>
      </c>
      <c r="D67" s="36">
        <v>86270.2496716553</v>
      </c>
      <c r="E67" s="26">
        <f t="shared" si="4"/>
        <v>1191.9955818643066</v>
      </c>
      <c r="F67" s="26">
        <f t="shared" si="5"/>
        <v>179.75967100226097</v>
      </c>
      <c r="G67" s="26">
        <f>SUM(F67:$F$109)</f>
        <v>7916.5571068691615</v>
      </c>
      <c r="H67" s="26">
        <f>SUM(G67:$G$109)</f>
        <v>131785.12801465436</v>
      </c>
      <c r="I67" s="26">
        <f t="shared" si="6"/>
        <v>13400.342494747434</v>
      </c>
      <c r="J67" s="26">
        <f>SUM(I67:$I$109)</f>
        <v>188276.63165048722</v>
      </c>
      <c r="K67" s="26">
        <f>SUM(J67:$J$109)</f>
        <v>1939541.6248302613</v>
      </c>
    </row>
    <row r="68" spans="1:11" x14ac:dyDescent="0.25">
      <c r="A68" s="15">
        <v>64</v>
      </c>
      <c r="B68" s="24">
        <f t="shared" si="2"/>
        <v>0.98481119070446044</v>
      </c>
      <c r="C68" s="16">
        <f t="shared" si="3"/>
        <v>1.5188809295539589E-2</v>
      </c>
      <c r="D68" s="36">
        <v>85078.254089790993</v>
      </c>
      <c r="E68" s="26">
        <f t="shared" si="4"/>
        <v>1292.2373765672965</v>
      </c>
      <c r="F68" s="26">
        <f t="shared" ref="F68:F99" si="7">E68*$N$3^(A68+1)</f>
        <v>189.2006798236358</v>
      </c>
      <c r="G68" s="26">
        <f>SUM(F68:$F$109)</f>
        <v>7736.7974358668998</v>
      </c>
      <c r="H68" s="26">
        <f>SUM(G68:$G$109)</f>
        <v>123868.57090778515</v>
      </c>
      <c r="I68" s="26">
        <f t="shared" ref="I68:I99" si="8">D68*$N$3^A68</f>
        <v>12830.28158603408</v>
      </c>
      <c r="J68" s="26">
        <f>SUM(I68:$I$109)</f>
        <v>174876.2891557398</v>
      </c>
      <c r="K68" s="26">
        <f>SUM(J68:$J$109)</f>
        <v>1751264.9931797739</v>
      </c>
    </row>
    <row r="69" spans="1:11" x14ac:dyDescent="0.25">
      <c r="A69" s="15">
        <v>65</v>
      </c>
      <c r="B69" s="24">
        <f t="shared" ref="B69:B109" si="9">D70/D69</f>
        <v>0.98329567845291654</v>
      </c>
      <c r="C69" s="16">
        <f t="shared" si="3"/>
        <v>1.6704321547083505E-2</v>
      </c>
      <c r="D69" s="36">
        <v>83786.016713223697</v>
      </c>
      <c r="E69" s="26">
        <f t="shared" si="4"/>
        <v>1399.5885643270012</v>
      </c>
      <c r="F69" s="26">
        <f t="shared" si="7"/>
        <v>198.9498219344481</v>
      </c>
      <c r="G69" s="26">
        <f>SUM(F69:$F$109)</f>
        <v>7547.5967560432646</v>
      </c>
      <c r="H69" s="26">
        <f>SUM(G69:$G$109)</f>
        <v>116131.77347191826</v>
      </c>
      <c r="I69" s="26">
        <f t="shared" si="8"/>
        <v>12267.383384287123</v>
      </c>
      <c r="J69" s="26">
        <f>SUM(I69:$I$109)</f>
        <v>162046.00756970569</v>
      </c>
      <c r="K69" s="26">
        <f>SUM(J69:$J$109)</f>
        <v>1576388.7040240343</v>
      </c>
    </row>
    <row r="70" spans="1:11" x14ac:dyDescent="0.25">
      <c r="A70" s="15">
        <v>66</v>
      </c>
      <c r="B70" s="24">
        <f t="shared" si="9"/>
        <v>0.98164887347640106</v>
      </c>
      <c r="C70" s="16">
        <f t="shared" ref="C70:C109" si="10">E70/D70</f>
        <v>1.8351126523598934E-2</v>
      </c>
      <c r="D70" s="36">
        <v>82386.428148896695</v>
      </c>
      <c r="E70" s="26">
        <f t="shared" ref="E70:E109" si="11">D70-D71</f>
        <v>1511.883766787796</v>
      </c>
      <c r="F70" s="26">
        <f t="shared" si="7"/>
        <v>208.65286327057851</v>
      </c>
      <c r="G70" s="26">
        <f>SUM(F70:$F$109)</f>
        <v>7348.6469341088168</v>
      </c>
      <c r="H70" s="26">
        <f>SUM(G70:$G$109)</f>
        <v>108584.17671587499</v>
      </c>
      <c r="I70" s="26">
        <f t="shared" si="8"/>
        <v>11711.131133684117</v>
      </c>
      <c r="J70" s="26">
        <f>SUM(I70:$I$109)</f>
        <v>149778.62418541856</v>
      </c>
      <c r="K70" s="26">
        <f>SUM(J70:$J$109)</f>
        <v>1414342.6964543285</v>
      </c>
    </row>
    <row r="71" spans="1:11" x14ac:dyDescent="0.25">
      <c r="A71" s="15">
        <v>67</v>
      </c>
      <c r="B71" s="24">
        <f t="shared" si="9"/>
        <v>0.97986971372946918</v>
      </c>
      <c r="C71" s="16">
        <f t="shared" si="10"/>
        <v>2.0130286270530772E-2</v>
      </c>
      <c r="D71" s="36">
        <v>80874.544382108899</v>
      </c>
      <c r="E71" s="26">
        <f t="shared" si="11"/>
        <v>1628.0277304105985</v>
      </c>
      <c r="F71" s="26">
        <f t="shared" si="7"/>
        <v>218.13759369207287</v>
      </c>
      <c r="G71" s="26">
        <f>SUM(F71:$F$109)</f>
        <v>7139.9940708382383</v>
      </c>
      <c r="H71" s="26">
        <f>SUM(G71:$G$109)</f>
        <v>101235.52978176618</v>
      </c>
      <c r="I71" s="26">
        <f t="shared" si="8"/>
        <v>11161.377363607206</v>
      </c>
      <c r="J71" s="26">
        <f>SUM(I71:$I$109)</f>
        <v>138067.49305173443</v>
      </c>
      <c r="K71" s="26">
        <f>SUM(J71:$J$109)</f>
        <v>1264564.07226891</v>
      </c>
    </row>
    <row r="72" spans="1:11" x14ac:dyDescent="0.25">
      <c r="A72" s="15">
        <v>68</v>
      </c>
      <c r="B72" s="24">
        <f t="shared" si="9"/>
        <v>0.97794533584478316</v>
      </c>
      <c r="C72" s="16">
        <f t="shared" si="10"/>
        <v>2.2054664155216844E-2</v>
      </c>
      <c r="D72" s="36">
        <v>79246.516651698301</v>
      </c>
      <c r="E72" s="26">
        <f t="shared" si="11"/>
        <v>1747.7553102240054</v>
      </c>
      <c r="F72" s="26">
        <f t="shared" si="7"/>
        <v>227.35898704348719</v>
      </c>
      <c r="G72" s="26">
        <f>SUM(F72:$F$109)</f>
        <v>6921.8564771461661</v>
      </c>
      <c r="H72" s="26">
        <f>SUM(G72:$G$109)</f>
        <v>94095.535710927943</v>
      </c>
      <c r="I72" s="26">
        <f t="shared" si="8"/>
        <v>10618.151108839193</v>
      </c>
      <c r="J72" s="26">
        <f>SUM(I72:$I$109)</f>
        <v>126906.11568812725</v>
      </c>
      <c r="K72" s="26">
        <f>SUM(J72:$J$109)</f>
        <v>1126496.5792171757</v>
      </c>
    </row>
    <row r="73" spans="1:11" x14ac:dyDescent="0.25">
      <c r="A73" s="15">
        <v>69</v>
      </c>
      <c r="B73" s="24">
        <f t="shared" si="9"/>
        <v>0.975858958820914</v>
      </c>
      <c r="C73" s="16">
        <f t="shared" si="10"/>
        <v>2.4141041179086036E-2</v>
      </c>
      <c r="D73" s="36">
        <v>77498.761341474295</v>
      </c>
      <c r="E73" s="26">
        <f t="shared" si="11"/>
        <v>1870.9007888726919</v>
      </c>
      <c r="F73" s="26">
        <f t="shared" si="7"/>
        <v>236.2898294047821</v>
      </c>
      <c r="G73" s="26">
        <f>SUM(F73:$F$109)</f>
        <v>6694.497490102679</v>
      </c>
      <c r="H73" s="26">
        <f>SUM(G73:$G$109)</f>
        <v>87173.679233781761</v>
      </c>
      <c r="I73" s="26">
        <f t="shared" si="8"/>
        <v>10081.525584645053</v>
      </c>
      <c r="J73" s="26">
        <f>SUM(I73:$I$109)</f>
        <v>116287.96457928805</v>
      </c>
      <c r="K73" s="26">
        <f>SUM(J73:$J$109)</f>
        <v>999590.46352904791</v>
      </c>
    </row>
    <row r="74" spans="1:11" x14ac:dyDescent="0.25">
      <c r="A74" s="15">
        <v>70</v>
      </c>
      <c r="B74" s="24">
        <f t="shared" si="9"/>
        <v>0.97357998809985147</v>
      </c>
      <c r="C74" s="16">
        <f t="shared" si="10"/>
        <v>2.6420011900148508E-2</v>
      </c>
      <c r="D74" s="36">
        <v>75627.860552601604</v>
      </c>
      <c r="E74" s="26">
        <f t="shared" si="11"/>
        <v>1998.0889757825062</v>
      </c>
      <c r="F74" s="26">
        <f t="shared" si="7"/>
        <v>245.00326365357029</v>
      </c>
      <c r="G74" s="26">
        <f>SUM(F74:$F$109)</f>
        <v>6458.2076606978972</v>
      </c>
      <c r="H74" s="26">
        <f>SUM(G74:$G$109)</f>
        <v>80479.181743679088</v>
      </c>
      <c r="I74" s="26">
        <f t="shared" si="8"/>
        <v>9551.5990877263339</v>
      </c>
      <c r="J74" s="26">
        <f>SUM(I74:$I$109)</f>
        <v>106206.438994643</v>
      </c>
      <c r="K74" s="26">
        <f>SUM(J74:$J$109)</f>
        <v>883302.49894975987</v>
      </c>
    </row>
    <row r="75" spans="1:11" x14ac:dyDescent="0.25">
      <c r="A75" s="15">
        <v>71</v>
      </c>
      <c r="B75" s="24">
        <f t="shared" si="9"/>
        <v>0.97106574989669103</v>
      </c>
      <c r="C75" s="16">
        <f t="shared" si="10"/>
        <v>2.8934250103308991E-2</v>
      </c>
      <c r="D75" s="36">
        <v>73629.771576819097</v>
      </c>
      <c r="E75" s="26">
        <f t="shared" si="11"/>
        <v>2130.4222258531954</v>
      </c>
      <c r="F75" s="26">
        <f t="shared" si="7"/>
        <v>253.62117222446227</v>
      </c>
      <c r="G75" s="26">
        <f>SUM(F75:$F$109)</f>
        <v>6213.2043970443274</v>
      </c>
      <c r="H75" s="26">
        <f>SUM(G75:$G$109)</f>
        <v>74020.974082981193</v>
      </c>
      <c r="I75" s="26">
        <f t="shared" si="8"/>
        <v>9028.3939088962707</v>
      </c>
      <c r="J75" s="26">
        <f>SUM(I75:$I$109)</f>
        <v>96654.839906916677</v>
      </c>
      <c r="K75" s="26">
        <f>SUM(J75:$J$109)</f>
        <v>777096.05995511683</v>
      </c>
    </row>
    <row r="76" spans="1:11" x14ac:dyDescent="0.25">
      <c r="A76" s="15">
        <v>72</v>
      </c>
      <c r="B76" s="24">
        <f t="shared" si="9"/>
        <v>0.96827168105367734</v>
      </c>
      <c r="C76" s="16">
        <f t="shared" si="10"/>
        <v>3.1728318946322678E-2</v>
      </c>
      <c r="D76" s="36">
        <v>71499.349350965902</v>
      </c>
      <c r="E76" s="26">
        <f t="shared" si="11"/>
        <v>2268.5541606619954</v>
      </c>
      <c r="F76" s="26">
        <f t="shared" si="7"/>
        <v>262.19943337477935</v>
      </c>
      <c r="G76" s="26">
        <f>SUM(F76:$F$109)</f>
        <v>5959.5832248198649</v>
      </c>
      <c r="H76" s="26">
        <f>SUM(G76:$G$109)</f>
        <v>67807.769685936844</v>
      </c>
      <c r="I76" s="26">
        <f t="shared" si="8"/>
        <v>8511.8098072864777</v>
      </c>
      <c r="J76" s="26">
        <f>SUM(I76:$I$109)</f>
        <v>87626.445998020397</v>
      </c>
      <c r="K76" s="26">
        <f>SUM(J76:$J$109)</f>
        <v>680441.22004820011</v>
      </c>
    </row>
    <row r="77" spans="1:11" x14ac:dyDescent="0.25">
      <c r="A77" s="15">
        <v>73</v>
      </c>
      <c r="B77" s="24">
        <f t="shared" si="9"/>
        <v>0.96518114214556483</v>
      </c>
      <c r="C77" s="16">
        <f t="shared" si="10"/>
        <v>3.4818857854435205E-2</v>
      </c>
      <c r="D77" s="36">
        <v>69230.795190303907</v>
      </c>
      <c r="E77" s="26">
        <f t="shared" si="11"/>
        <v>2410.537216880708</v>
      </c>
      <c r="F77" s="26">
        <f t="shared" si="7"/>
        <v>270.4949820149871</v>
      </c>
      <c r="G77" s="26">
        <f>SUM(F77:$F$109)</f>
        <v>5697.383791445086</v>
      </c>
      <c r="H77" s="26">
        <f>SUM(G77:$G$109)</f>
        <v>61848.186461117002</v>
      </c>
      <c r="I77" s="26">
        <f t="shared" si="8"/>
        <v>8001.6935834082096</v>
      </c>
      <c r="J77" s="26">
        <f>SUM(I77:$I$109)</f>
        <v>79114.636190733916</v>
      </c>
      <c r="K77" s="26">
        <f>SUM(J77:$J$109)</f>
        <v>592814.77405017975</v>
      </c>
    </row>
    <row r="78" spans="1:11" x14ac:dyDescent="0.25">
      <c r="A78" s="15">
        <v>74</v>
      </c>
      <c r="B78" s="24">
        <f t="shared" si="9"/>
        <v>0.96178973777762866</v>
      </c>
      <c r="C78" s="16">
        <f t="shared" si="10"/>
        <v>3.8210262222371331E-2</v>
      </c>
      <c r="D78" s="36">
        <v>66820.257973423199</v>
      </c>
      <c r="E78" s="26">
        <f t="shared" si="11"/>
        <v>2553.219578930999</v>
      </c>
      <c r="F78" s="26">
        <f t="shared" si="7"/>
        <v>278.16104753198852</v>
      </c>
      <c r="G78" s="26">
        <f>SUM(F78:$F$109)</f>
        <v>5426.8888094300992</v>
      </c>
      <c r="H78" s="26">
        <f>SUM(G78:$G$109)</f>
        <v>56150.802669671917</v>
      </c>
      <c r="I78" s="26">
        <f t="shared" si="8"/>
        <v>7498.1395649832748</v>
      </c>
      <c r="J78" s="26">
        <f>SUM(I78:$I$109)</f>
        <v>71112.942607325705</v>
      </c>
      <c r="K78" s="26">
        <f>SUM(J78:$J$109)</f>
        <v>513700.13785944576</v>
      </c>
    </row>
    <row r="79" spans="1:11" x14ac:dyDescent="0.25">
      <c r="A79" s="15">
        <v>75</v>
      </c>
      <c r="B79" s="24">
        <f t="shared" si="9"/>
        <v>0.95816138460220013</v>
      </c>
      <c r="C79" s="16">
        <f t="shared" si="10"/>
        <v>4.18386153977999E-2</v>
      </c>
      <c r="D79" s="36">
        <v>64267.0383944922</v>
      </c>
      <c r="E79" s="26">
        <f t="shared" si="11"/>
        <v>2688.8439021427985</v>
      </c>
      <c r="F79" s="26">
        <f t="shared" si="7"/>
        <v>284.40453217026266</v>
      </c>
      <c r="G79" s="26">
        <f>SUM(F79:$F$109)</f>
        <v>5148.7277618981107</v>
      </c>
      <c r="H79" s="26">
        <f>SUM(G79:$G$109)</f>
        <v>50723.913860241824</v>
      </c>
      <c r="I79" s="26">
        <f t="shared" si="8"/>
        <v>7001.5861029372099</v>
      </c>
      <c r="J79" s="26">
        <f>SUM(I79:$I$109)</f>
        <v>63614.803042342399</v>
      </c>
      <c r="K79" s="26">
        <f>SUM(J79:$J$109)</f>
        <v>442587.19525212003</v>
      </c>
    </row>
    <row r="80" spans="1:11" x14ac:dyDescent="0.25">
      <c r="A80" s="15">
        <v>76</v>
      </c>
      <c r="B80" s="24">
        <f t="shared" si="9"/>
        <v>0.95420651164002623</v>
      </c>
      <c r="C80" s="16">
        <f t="shared" si="10"/>
        <v>4.5793488359973794E-2</v>
      </c>
      <c r="D80" s="36">
        <v>61578.194492349401</v>
      </c>
      <c r="E80" s="26">
        <f t="shared" si="11"/>
        <v>2819.8803327136047</v>
      </c>
      <c r="F80" s="26">
        <f t="shared" si="7"/>
        <v>289.57720784592595</v>
      </c>
      <c r="G80" s="26">
        <f>SUM(F80:$F$109)</f>
        <v>4864.3232297278473</v>
      </c>
      <c r="H80" s="26">
        <f>SUM(G80:$G$109)</f>
        <v>45575.186098343707</v>
      </c>
      <c r="I80" s="26">
        <f t="shared" si="8"/>
        <v>6513.2518784483882</v>
      </c>
      <c r="J80" s="26">
        <f>SUM(I80:$I$109)</f>
        <v>56613.216939405196</v>
      </c>
      <c r="K80" s="26">
        <f>SUM(J80:$J$109)</f>
        <v>378972.39220977767</v>
      </c>
    </row>
    <row r="81" spans="1:11" x14ac:dyDescent="0.25">
      <c r="A81" s="15">
        <v>77</v>
      </c>
      <c r="B81" s="24">
        <f t="shared" si="9"/>
        <v>0.94986086456453644</v>
      </c>
      <c r="C81" s="16">
        <f t="shared" si="10"/>
        <v>5.0139135435463555E-2</v>
      </c>
      <c r="D81" s="36">
        <v>58758.314159635796</v>
      </c>
      <c r="E81" s="26">
        <f t="shared" si="11"/>
        <v>2946.091071609495</v>
      </c>
      <c r="F81" s="26">
        <f t="shared" si="7"/>
        <v>293.72616899830763</v>
      </c>
      <c r="G81" s="26">
        <f>SUM(F81:$F$109)</f>
        <v>4574.7460218819215</v>
      </c>
      <c r="H81" s="26">
        <f>SUM(G81:$G$109)</f>
        <v>40710.862868615863</v>
      </c>
      <c r="I81" s="26">
        <f t="shared" si="8"/>
        <v>6033.9683052107612</v>
      </c>
      <c r="J81" s="26">
        <f>SUM(I81:$I$109)</f>
        <v>50099.965060956798</v>
      </c>
      <c r="K81" s="26">
        <f>SUM(J81:$J$109)</f>
        <v>322359.17527037248</v>
      </c>
    </row>
    <row r="82" spans="1:11" x14ac:dyDescent="0.25">
      <c r="A82" s="15">
        <v>78</v>
      </c>
      <c r="B82" s="24">
        <f t="shared" si="9"/>
        <v>0.9450483400865719</v>
      </c>
      <c r="C82" s="16">
        <f t="shared" si="10"/>
        <v>5.4951659913428104E-2</v>
      </c>
      <c r="D82" s="36">
        <v>55812.223088026301</v>
      </c>
      <c r="E82" s="26">
        <f t="shared" si="11"/>
        <v>3066.9743021456015</v>
      </c>
      <c r="F82" s="26">
        <f t="shared" si="7"/>
        <v>296.87210054998849</v>
      </c>
      <c r="G82" s="26">
        <f>SUM(F82:$F$109)</f>
        <v>4281.0198528836145</v>
      </c>
      <c r="H82" s="26">
        <f>SUM(G82:$G$109)</f>
        <v>36136.116846733945</v>
      </c>
      <c r="I82" s="26">
        <f t="shared" si="8"/>
        <v>5564.4954865461214</v>
      </c>
      <c r="J82" s="26">
        <f>SUM(I82:$I$109)</f>
        <v>44065.99675574604</v>
      </c>
      <c r="K82" s="26">
        <f>SUM(J82:$J$109)</f>
        <v>272259.21020941576</v>
      </c>
    </row>
    <row r="83" spans="1:11" x14ac:dyDescent="0.25">
      <c r="A83" s="15">
        <v>79</v>
      </c>
      <c r="B83" s="24">
        <f t="shared" si="9"/>
        <v>0.93968044630922531</v>
      </c>
      <c r="C83" s="16">
        <f t="shared" si="10"/>
        <v>6.0319553690774727E-2</v>
      </c>
      <c r="D83" s="36">
        <v>52745.2487858807</v>
      </c>
      <c r="E83" s="26">
        <f t="shared" si="11"/>
        <v>3181.5698660732014</v>
      </c>
      <c r="F83" s="26">
        <f t="shared" si="7"/>
        <v>298.99469872383986</v>
      </c>
      <c r="G83" s="26">
        <f>SUM(F83:$F$109)</f>
        <v>3984.1477523336248</v>
      </c>
      <c r="H83" s="26">
        <f>SUM(G83:$G$109)</f>
        <v>31855.096993850326</v>
      </c>
      <c r="I83" s="26">
        <f t="shared" si="8"/>
        <v>5105.550701921974</v>
      </c>
      <c r="J83" s="26">
        <f>SUM(I83:$I$109)</f>
        <v>38501.501269199922</v>
      </c>
      <c r="K83" s="26">
        <f>SUM(J83:$J$109)</f>
        <v>228193.21345366968</v>
      </c>
    </row>
    <row r="84" spans="1:11" x14ac:dyDescent="0.25">
      <c r="A84" s="15">
        <v>80</v>
      </c>
      <c r="B84" s="24">
        <f t="shared" si="9"/>
        <v>0.93365994383676054</v>
      </c>
      <c r="C84" s="16">
        <f t="shared" si="10"/>
        <v>6.634005616323943E-2</v>
      </c>
      <c r="D84" s="36">
        <v>49563.678919807498</v>
      </c>
      <c r="E84" s="26">
        <f t="shared" si="11"/>
        <v>3288.0572431967958</v>
      </c>
      <c r="F84" s="26">
        <f t="shared" si="7"/>
        <v>300.0020128671357</v>
      </c>
      <c r="G84" s="26">
        <f>SUM(F84:$F$109)</f>
        <v>3685.1530536097848</v>
      </c>
      <c r="H84" s="26">
        <f>SUM(G84:$G$109)</f>
        <v>27870.949241516701</v>
      </c>
      <c r="I84" s="26">
        <f t="shared" si="8"/>
        <v>4657.8506429479785</v>
      </c>
      <c r="J84" s="26">
        <f>SUM(I84:$I$109)</f>
        <v>33395.950567277956</v>
      </c>
      <c r="K84" s="26">
        <f>SUM(J84:$J$109)</f>
        <v>189691.7121844698</v>
      </c>
    </row>
    <row r="85" spans="1:11" x14ac:dyDescent="0.25">
      <c r="A85" s="15">
        <v>81</v>
      </c>
      <c r="B85" s="24">
        <f t="shared" si="9"/>
        <v>0.92687291887664047</v>
      </c>
      <c r="C85" s="16">
        <f t="shared" si="10"/>
        <v>7.3127081123359514E-2</v>
      </c>
      <c r="D85" s="36">
        <v>46275.621676610703</v>
      </c>
      <c r="E85" s="26">
        <f t="shared" si="11"/>
        <v>3384.0011403794051</v>
      </c>
      <c r="F85" s="26">
        <f t="shared" si="7"/>
        <v>299.76303341434607</v>
      </c>
      <c r="G85" s="26">
        <f>SUM(F85:$F$109)</f>
        <v>3385.1510407426495</v>
      </c>
      <c r="H85" s="26">
        <f>SUM(G85:$G$109)</f>
        <v>24185.796187906915</v>
      </c>
      <c r="I85" s="26">
        <f t="shared" si="8"/>
        <v>4222.1830773736201</v>
      </c>
      <c r="J85" s="26">
        <f>SUM(I85:$I$109)</f>
        <v>28738.099924329985</v>
      </c>
      <c r="K85" s="26">
        <f>SUM(J85:$J$109)</f>
        <v>156295.76161719183</v>
      </c>
    </row>
    <row r="86" spans="1:11" x14ac:dyDescent="0.25">
      <c r="A86" s="15">
        <v>82</v>
      </c>
      <c r="B86" s="24">
        <f t="shared" si="9"/>
        <v>0.91920697666274087</v>
      </c>
      <c r="C86" s="16">
        <f t="shared" si="10"/>
        <v>8.0793023337259087E-2</v>
      </c>
      <c r="D86" s="36">
        <v>42891.620536231298</v>
      </c>
      <c r="E86" s="26">
        <f t="shared" si="11"/>
        <v>3465.3436989565962</v>
      </c>
      <c r="F86" s="26">
        <f t="shared" si="7"/>
        <v>298.02772296871115</v>
      </c>
      <c r="G86" s="26">
        <f>SUM(F86:$F$109)</f>
        <v>3085.3880073283035</v>
      </c>
      <c r="H86" s="26">
        <f>SUM(G86:$G$109)</f>
        <v>20800.645147164265</v>
      </c>
      <c r="I86" s="26">
        <f t="shared" si="8"/>
        <v>3799.443837822178</v>
      </c>
      <c r="J86" s="26">
        <f>SUM(I86:$I$109)</f>
        <v>24515.916846956366</v>
      </c>
      <c r="K86" s="26">
        <f>SUM(J86:$J$109)</f>
        <v>127557.66169286185</v>
      </c>
    </row>
    <row r="87" spans="1:11" x14ac:dyDescent="0.25">
      <c r="A87" s="15">
        <v>83</v>
      </c>
      <c r="B87" s="24">
        <f t="shared" si="9"/>
        <v>0.91058588006060159</v>
      </c>
      <c r="C87" s="16">
        <f t="shared" si="10"/>
        <v>8.9414119939398393E-2</v>
      </c>
      <c r="D87" s="36">
        <v>39426.276837274701</v>
      </c>
      <c r="E87" s="26">
        <f t="shared" si="11"/>
        <v>3525.265845892005</v>
      </c>
      <c r="F87" s="26">
        <f t="shared" si="7"/>
        <v>294.35064931119484</v>
      </c>
      <c r="G87" s="26">
        <f>SUM(F87:$F$109)</f>
        <v>2787.3602843595922</v>
      </c>
      <c r="H87" s="26">
        <f>SUM(G87:$G$109)</f>
        <v>17715.257139835961</v>
      </c>
      <c r="I87" s="26">
        <f t="shared" si="8"/>
        <v>3390.7527021013652</v>
      </c>
      <c r="J87" s="26">
        <f>SUM(I87:$I$109)</f>
        <v>20716.473009134188</v>
      </c>
      <c r="K87" s="26">
        <f>SUM(J87:$J$109)</f>
        <v>103041.74484590549</v>
      </c>
    </row>
    <row r="88" spans="1:11" x14ac:dyDescent="0.25">
      <c r="A88" s="15">
        <v>84</v>
      </c>
      <c r="B88" s="24">
        <f t="shared" si="9"/>
        <v>0.90099225243186387</v>
      </c>
      <c r="C88" s="16">
        <f t="shared" si="10"/>
        <v>9.9007747568136115E-2</v>
      </c>
      <c r="D88" s="36">
        <v>35901.010991382696</v>
      </c>
      <c r="E88" s="26">
        <f t="shared" si="11"/>
        <v>3554.478233675698</v>
      </c>
      <c r="F88" s="26">
        <f t="shared" si="7"/>
        <v>288.14544534697148</v>
      </c>
      <c r="G88" s="26">
        <f>SUM(F88:$F$109)</f>
        <v>2493.0096350483973</v>
      </c>
      <c r="H88" s="26">
        <f>SUM(G88:$G$109)</f>
        <v>14927.896855476376</v>
      </c>
      <c r="I88" s="26">
        <f t="shared" si="8"/>
        <v>2997.6422653503246</v>
      </c>
      <c r="J88" s="26">
        <f>SUM(I88:$I$109)</f>
        <v>17325.720307032821</v>
      </c>
      <c r="K88" s="26">
        <f>SUM(J88:$J$109)</f>
        <v>82325.271836771295</v>
      </c>
    </row>
    <row r="89" spans="1:11" x14ac:dyDescent="0.25">
      <c r="A89" s="15">
        <v>85</v>
      </c>
      <c r="B89" s="24">
        <f t="shared" si="9"/>
        <v>0.89075614808450976</v>
      </c>
      <c r="C89" s="16">
        <f t="shared" si="10"/>
        <v>0.10924385191549028</v>
      </c>
      <c r="D89" s="36">
        <v>32346.532757706998</v>
      </c>
      <c r="E89" s="26">
        <f t="shared" si="11"/>
        <v>3533.6598345624989</v>
      </c>
      <c r="F89" s="26">
        <f t="shared" si="7"/>
        <v>278.1143612207465</v>
      </c>
      <c r="G89" s="26">
        <f>SUM(F89:$F$109)</f>
        <v>2204.8641897014263</v>
      </c>
      <c r="H89" s="26">
        <f>SUM(G89:$G$109)</f>
        <v>12434.887220427978</v>
      </c>
      <c r="I89" s="26">
        <f t="shared" si="8"/>
        <v>2622.1868511096545</v>
      </c>
      <c r="J89" s="26">
        <f>SUM(I89:$I$109)</f>
        <v>14328.078041682498</v>
      </c>
      <c r="K89" s="26">
        <f>SUM(J89:$J$109)</f>
        <v>64999.551529738455</v>
      </c>
    </row>
    <row r="90" spans="1:11" x14ac:dyDescent="0.25">
      <c r="A90" s="15">
        <v>86</v>
      </c>
      <c r="B90" s="24">
        <f t="shared" si="9"/>
        <v>0.87957256257257266</v>
      </c>
      <c r="C90" s="16">
        <f t="shared" si="10"/>
        <v>0.12042743742742736</v>
      </c>
      <c r="D90" s="36">
        <v>28812.8729231445</v>
      </c>
      <c r="E90" s="26">
        <f t="shared" si="11"/>
        <v>3469.8604510564001</v>
      </c>
      <c r="F90" s="26">
        <f t="shared" si="7"/>
        <v>265.13890574648212</v>
      </c>
      <c r="G90" s="26">
        <f>SUM(F90:$F$109)</f>
        <v>1926.7498284806798</v>
      </c>
      <c r="H90" s="26">
        <f>SUM(G90:$G$109)</f>
        <v>10230.023030726552</v>
      </c>
      <c r="I90" s="26">
        <f t="shared" si="8"/>
        <v>2267.6981155847434</v>
      </c>
      <c r="J90" s="26">
        <f>SUM(I90:$I$109)</f>
        <v>11705.891190572844</v>
      </c>
      <c r="K90" s="26">
        <f>SUM(J90:$J$109)</f>
        <v>50671.473488055955</v>
      </c>
    </row>
    <row r="91" spans="1:11" x14ac:dyDescent="0.25">
      <c r="A91" s="15">
        <v>87</v>
      </c>
      <c r="B91" s="24">
        <f t="shared" si="9"/>
        <v>0.86740607408082804</v>
      </c>
      <c r="C91" s="16">
        <f t="shared" si="10"/>
        <v>0.13259392591917193</v>
      </c>
      <c r="D91" s="36">
        <v>25343.012472088099</v>
      </c>
      <c r="E91" s="26">
        <f t="shared" si="11"/>
        <v>3360.3295182926995</v>
      </c>
      <c r="F91" s="26">
        <f t="shared" si="7"/>
        <v>249.29070908214223</v>
      </c>
      <c r="G91" s="26">
        <f>SUM(F91:$F$109)</f>
        <v>1661.6109227341976</v>
      </c>
      <c r="H91" s="26">
        <f>SUM(G91:$G$109)</f>
        <v>8303.2732022458713</v>
      </c>
      <c r="I91" s="26">
        <f t="shared" si="8"/>
        <v>1936.5097501610355</v>
      </c>
      <c r="J91" s="26">
        <f>SUM(I91:$I$109)</f>
        <v>9438.1930749881012</v>
      </c>
      <c r="K91" s="26">
        <f>SUM(J91:$J$109)</f>
        <v>38965.58229748311</v>
      </c>
    </row>
    <row r="92" spans="1:11" x14ac:dyDescent="0.25">
      <c r="A92" s="15">
        <v>88</v>
      </c>
      <c r="B92" s="24">
        <f t="shared" si="9"/>
        <v>0.85423188223123825</v>
      </c>
      <c r="C92" s="16">
        <f t="shared" si="10"/>
        <v>0.14576811776876175</v>
      </c>
      <c r="D92" s="36">
        <v>21982.6829537954</v>
      </c>
      <c r="E92" s="26">
        <f t="shared" si="11"/>
        <v>3204.374317682199</v>
      </c>
      <c r="F92" s="26">
        <f t="shared" si="7"/>
        <v>230.7970447341701</v>
      </c>
      <c r="G92" s="26">
        <f>SUM(F92:$F$109)</f>
        <v>1412.3202136520554</v>
      </c>
      <c r="H92" s="26">
        <f>SUM(G92:$G$109)</f>
        <v>6641.6622795116709</v>
      </c>
      <c r="I92" s="26">
        <f t="shared" si="8"/>
        <v>1630.8158444722612</v>
      </c>
      <c r="J92" s="26">
        <f>SUM(I92:$I$109)</f>
        <v>7501.6833248270632</v>
      </c>
      <c r="K92" s="26">
        <f>SUM(J92:$J$109)</f>
        <v>29527.389222495029</v>
      </c>
    </row>
    <row r="93" spans="1:11" x14ac:dyDescent="0.25">
      <c r="A93" s="15">
        <v>89</v>
      </c>
      <c r="B93" s="24">
        <f t="shared" si="9"/>
        <v>0.84003836834698342</v>
      </c>
      <c r="C93" s="16">
        <f t="shared" si="10"/>
        <v>0.15996163165301663</v>
      </c>
      <c r="D93" s="36">
        <v>18778.308636113201</v>
      </c>
      <c r="E93" s="26">
        <f t="shared" si="11"/>
        <v>3003.8088891166008</v>
      </c>
      <c r="F93" s="26">
        <f t="shared" si="7"/>
        <v>210.0497043975038</v>
      </c>
      <c r="G93" s="26">
        <f>SUM(F93:$F$109)</f>
        <v>1181.5231689178852</v>
      </c>
      <c r="H93" s="26">
        <f>SUM(G93:$G$109)</f>
        <v>5229.342065859616</v>
      </c>
      <c r="I93" s="26">
        <f t="shared" si="8"/>
        <v>1352.5193091223941</v>
      </c>
      <c r="J93" s="26">
        <f>SUM(I93:$I$109)</f>
        <v>5870.867480354802</v>
      </c>
      <c r="K93" s="26">
        <f>SUM(J93:$J$109)</f>
        <v>22025.705897667965</v>
      </c>
    </row>
    <row r="94" spans="1:11" x14ac:dyDescent="0.25">
      <c r="A94" s="15">
        <v>90</v>
      </c>
      <c r="B94" s="24">
        <f t="shared" si="9"/>
        <v>0.82482960583730669</v>
      </c>
      <c r="C94" s="16">
        <f t="shared" si="10"/>
        <v>0.17517039416269328</v>
      </c>
      <c r="D94" s="36">
        <v>15774.4997469966</v>
      </c>
      <c r="E94" s="26">
        <f t="shared" si="11"/>
        <v>2763.2253384006999</v>
      </c>
      <c r="F94" s="26">
        <f t="shared" si="7"/>
        <v>187.59828098139636</v>
      </c>
      <c r="G94" s="26">
        <f>SUM(F94:$F$109)</f>
        <v>971.47346452038153</v>
      </c>
      <c r="H94" s="26">
        <f>SUM(G94:$G$109)</f>
        <v>4047.8188969417333</v>
      </c>
      <c r="I94" s="26">
        <f t="shared" si="8"/>
        <v>1103.075838439772</v>
      </c>
      <c r="J94" s="26">
        <f>SUM(I94:$I$109)</f>
        <v>4518.3481712324083</v>
      </c>
      <c r="K94" s="26">
        <f>SUM(J94:$J$109)</f>
        <v>16154.83841731316</v>
      </c>
    </row>
    <row r="95" spans="1:11" x14ac:dyDescent="0.25">
      <c r="A95" s="15">
        <v>91</v>
      </c>
      <c r="B95" s="24">
        <f t="shared" si="9"/>
        <v>0.80862765246965485</v>
      </c>
      <c r="C95" s="16">
        <f t="shared" si="10"/>
        <v>0.19137234753034518</v>
      </c>
      <c r="D95" s="36">
        <v>13011.2744085959</v>
      </c>
      <c r="E95" s="26">
        <f t="shared" si="11"/>
        <v>2489.9981279345011</v>
      </c>
      <c r="F95" s="26">
        <f t="shared" si="7"/>
        <v>164.12485208731627</v>
      </c>
      <c r="G95" s="26">
        <f>SUM(F95:$F$109)</f>
        <v>783.8751835389852</v>
      </c>
      <c r="H95" s="26">
        <f>SUM(G95:$G$109)</f>
        <v>3076.3454324213521</v>
      </c>
      <c r="I95" s="26">
        <f t="shared" si="8"/>
        <v>883.34913497954744</v>
      </c>
      <c r="J95" s="26">
        <f>SUM(I95:$I$109)</f>
        <v>3415.2723327926356</v>
      </c>
      <c r="K95" s="26">
        <f>SUM(J95:$J$109)</f>
        <v>11636.49024608075</v>
      </c>
    </row>
    <row r="96" spans="1:11" x14ac:dyDescent="0.25">
      <c r="A96" s="15">
        <v>92</v>
      </c>
      <c r="B96" s="24">
        <f t="shared" si="9"/>
        <v>0.79147443122991723</v>
      </c>
      <c r="C96" s="16">
        <f t="shared" si="10"/>
        <v>0.2085255687700828</v>
      </c>
      <c r="D96" s="36">
        <v>10521.276280661399</v>
      </c>
      <c r="E96" s="26">
        <f t="shared" si="11"/>
        <v>2193.9551206120996</v>
      </c>
      <c r="F96" s="26">
        <f t="shared" si="7"/>
        <v>140.39959074317375</v>
      </c>
      <c r="G96" s="26">
        <f>SUM(F96:$F$109)</f>
        <v>619.7503314516689</v>
      </c>
      <c r="H96" s="26">
        <f>SUM(G96:$G$109)</f>
        <v>2292.4702488823668</v>
      </c>
      <c r="I96" s="26">
        <f t="shared" si="8"/>
        <v>693.49566731030268</v>
      </c>
      <c r="J96" s="26">
        <f>SUM(I96:$I$109)</f>
        <v>2531.9231978130883</v>
      </c>
      <c r="K96" s="26">
        <f>SUM(J96:$J$109)</f>
        <v>8221.2179132881156</v>
      </c>
    </row>
    <row r="97" spans="1:11" x14ac:dyDescent="0.25">
      <c r="A97" s="15">
        <v>93</v>
      </c>
      <c r="B97" s="24">
        <f t="shared" si="9"/>
        <v>0.77343299582618352</v>
      </c>
      <c r="C97" s="16">
        <f t="shared" si="10"/>
        <v>0.22656700417381648</v>
      </c>
      <c r="D97" s="36">
        <v>8327.3211600492996</v>
      </c>
      <c r="E97" s="26">
        <f t="shared" si="11"/>
        <v>1886.6962080255998</v>
      </c>
      <c r="F97" s="26">
        <f t="shared" si="7"/>
        <v>117.2203069547072</v>
      </c>
      <c r="G97" s="26">
        <f>SUM(F97:$F$109)</f>
        <v>479.35074070849521</v>
      </c>
      <c r="H97" s="26">
        <f>SUM(G97:$G$109)</f>
        <v>1672.7199174306973</v>
      </c>
      <c r="I97" s="26">
        <f t="shared" si="8"/>
        <v>532.89717363576085</v>
      </c>
      <c r="J97" s="26">
        <f>SUM(I97:$I$109)</f>
        <v>1838.4275305027852</v>
      </c>
      <c r="K97" s="26">
        <f>SUM(J97:$J$109)</f>
        <v>5689.2947154750282</v>
      </c>
    </row>
    <row r="98" spans="1:11" x14ac:dyDescent="0.25">
      <c r="A98" s="15">
        <v>94</v>
      </c>
      <c r="B98" s="24">
        <f t="shared" si="9"/>
        <v>0.75458798655216541</v>
      </c>
      <c r="C98" s="16">
        <f t="shared" si="10"/>
        <v>0.24541201344783461</v>
      </c>
      <c r="D98" s="36">
        <v>6440.6249520236997</v>
      </c>
      <c r="E98" s="26">
        <f t="shared" si="11"/>
        <v>1580.6067373384994</v>
      </c>
      <c r="F98" s="26">
        <f t="shared" si="7"/>
        <v>95.342707747650721</v>
      </c>
      <c r="G98" s="26">
        <f>SUM(F98:$F$109)</f>
        <v>362.130433753788</v>
      </c>
      <c r="H98" s="26">
        <f>SUM(G98:$G$109)</f>
        <v>1193.3691767222017</v>
      </c>
      <c r="I98" s="26">
        <f t="shared" si="8"/>
        <v>400.15558977904118</v>
      </c>
      <c r="J98" s="26">
        <f>SUM(I98:$I$109)</f>
        <v>1305.5303568670242</v>
      </c>
      <c r="K98" s="26">
        <f>SUM(J98:$J$109)</f>
        <v>3850.8671849722436</v>
      </c>
    </row>
    <row r="99" spans="1:11" x14ac:dyDescent="0.25">
      <c r="A99" s="15">
        <v>95</v>
      </c>
      <c r="B99" s="24">
        <f t="shared" si="9"/>
        <v>0.73504511641061654</v>
      </c>
      <c r="C99" s="16">
        <f t="shared" si="10"/>
        <v>0.26495488358938341</v>
      </c>
      <c r="D99" s="36">
        <v>4860.0182146852003</v>
      </c>
      <c r="E99" s="26">
        <f t="shared" si="11"/>
        <v>1287.6855603142003</v>
      </c>
      <c r="F99" s="26">
        <f t="shared" si="7"/>
        <v>75.411269859741964</v>
      </c>
      <c r="G99" s="26">
        <f>SUM(F99:$F$109)</f>
        <v>266.78772600613723</v>
      </c>
      <c r="H99" s="26">
        <f>SUM(G99:$G$109)</f>
        <v>831.23874296841404</v>
      </c>
      <c r="I99" s="26">
        <f t="shared" si="8"/>
        <v>293.15786485336014</v>
      </c>
      <c r="J99" s="26">
        <f>SUM(I99:$I$109)</f>
        <v>905.37476708798363</v>
      </c>
      <c r="K99" s="26">
        <f>SUM(J99:$J$109)</f>
        <v>2545.336828105219</v>
      </c>
    </row>
    <row r="100" spans="1:11" x14ac:dyDescent="0.25">
      <c r="A100" s="15">
        <v>96</v>
      </c>
      <c r="B100" s="24">
        <f t="shared" si="9"/>
        <v>0.71492958720799493</v>
      </c>
      <c r="C100" s="16">
        <f t="shared" si="10"/>
        <v>0.28507041279200507</v>
      </c>
      <c r="D100" s="36">
        <v>3572.332654371</v>
      </c>
      <c r="E100" s="26">
        <f t="shared" si="11"/>
        <v>1018.3663444119002</v>
      </c>
      <c r="F100" s="26">
        <f t="shared" ref="F100:F109" si="12">E100*$N$3^(A100+1)</f>
        <v>57.901956889472793</v>
      </c>
      <c r="G100" s="26">
        <f>SUM(F100:$F$109)</f>
        <v>191.37645614639533</v>
      </c>
      <c r="H100" s="26">
        <f>SUM(G100:$G$109)</f>
        <v>564.45101696227687</v>
      </c>
      <c r="I100" s="26">
        <f t="shared" ref="I100:I109" si="13">D100*$N$3^A100</f>
        <v>209.2080164056562</v>
      </c>
      <c r="J100" s="26">
        <f>SUM(I100:$I$109)</f>
        <v>612.21690223462338</v>
      </c>
      <c r="K100" s="26">
        <f>SUM(J100:$J$109)</f>
        <v>1639.9620610172351</v>
      </c>
    </row>
    <row r="101" spans="1:11" x14ac:dyDescent="0.25">
      <c r="A101" s="15">
        <v>97</v>
      </c>
      <c r="B101" s="24">
        <f t="shared" si="9"/>
        <v>0.69438341758572397</v>
      </c>
      <c r="C101" s="16">
        <f t="shared" si="10"/>
        <v>0.30561658241427608</v>
      </c>
      <c r="D101" s="36">
        <v>2553.9663099590998</v>
      </c>
      <c r="E101" s="26">
        <f t="shared" si="11"/>
        <v>780.53445525089978</v>
      </c>
      <c r="F101" s="26">
        <f t="shared" si="12"/>
        <v>43.08678184797553</v>
      </c>
      <c r="G101" s="26">
        <f>SUM(F101:$F$109)</f>
        <v>133.47449925692254</v>
      </c>
      <c r="H101" s="26">
        <f>SUM(G101:$G$109)</f>
        <v>373.0745608158814</v>
      </c>
      <c r="I101" s="26">
        <f t="shared" si="13"/>
        <v>145.21262214514485</v>
      </c>
      <c r="J101" s="26">
        <f>SUM(I101:$I$109)</f>
        <v>403.00888582896721</v>
      </c>
      <c r="K101" s="26">
        <f>SUM(J101:$J$109)</f>
        <v>1027.7451587826117</v>
      </c>
    </row>
    <row r="102" spans="1:11" x14ac:dyDescent="0.25">
      <c r="A102" s="15">
        <v>98</v>
      </c>
      <c r="B102" s="24">
        <f t="shared" si="9"/>
        <v>0.67356176175776727</v>
      </c>
      <c r="C102" s="16">
        <f t="shared" si="10"/>
        <v>0.32643823824223278</v>
      </c>
      <c r="D102" s="36">
        <v>1773.4318547082</v>
      </c>
      <c r="E102" s="26">
        <f t="shared" si="11"/>
        <v>578.91597029360014</v>
      </c>
      <c r="F102" s="26">
        <f t="shared" si="12"/>
        <v>31.026321228085745</v>
      </c>
      <c r="G102" s="26">
        <f>SUM(F102:$F$109)</f>
        <v>90.387717408946997</v>
      </c>
      <c r="H102" s="26">
        <f>SUM(G102:$G$109)</f>
        <v>239.60006155895894</v>
      </c>
      <c r="I102" s="26">
        <f t="shared" si="13"/>
        <v>97.896346448281605</v>
      </c>
      <c r="J102" s="26">
        <f>SUM(I102:$I$109)</f>
        <v>257.7962636838223</v>
      </c>
      <c r="K102" s="26">
        <f>SUM(J102:$J$109)</f>
        <v>624.73627295364474</v>
      </c>
    </row>
    <row r="103" spans="1:11" x14ac:dyDescent="0.25">
      <c r="A103" s="15">
        <v>99</v>
      </c>
      <c r="B103" s="24">
        <f t="shared" si="9"/>
        <v>0.65262839711842657</v>
      </c>
      <c r="C103" s="16">
        <f t="shared" si="10"/>
        <v>0.34737160288157348</v>
      </c>
      <c r="D103" s="36">
        <v>1194.5158844145999</v>
      </c>
      <c r="E103" s="26">
        <f t="shared" si="11"/>
        <v>414.94089743659993</v>
      </c>
      <c r="F103" s="26">
        <f t="shared" si="12"/>
        <v>21.590553263620627</v>
      </c>
      <c r="G103" s="26">
        <f>SUM(F103:$F$109)</f>
        <v>59.361396180861242</v>
      </c>
      <c r="H103" s="26">
        <f>SUM(G103:$G$109)</f>
        <v>149.21234415001194</v>
      </c>
      <c r="I103" s="26">
        <f t="shared" si="13"/>
        <v>64.01867532364399</v>
      </c>
      <c r="J103" s="26">
        <f>SUM(I103:$I$109)</f>
        <v>159.89991723554076</v>
      </c>
      <c r="K103" s="26">
        <f>SUM(J103:$J$109)</f>
        <v>366.94000926982244</v>
      </c>
    </row>
    <row r="104" spans="1:11" x14ac:dyDescent="0.25">
      <c r="A104" s="15">
        <v>100</v>
      </c>
      <c r="B104" s="24">
        <f t="shared" si="9"/>
        <v>0.63175064667858383</v>
      </c>
      <c r="C104" s="16">
        <f t="shared" si="10"/>
        <v>0.36824935332141623</v>
      </c>
      <c r="D104" s="36">
        <v>779.57498697799997</v>
      </c>
      <c r="E104" s="26">
        <f t="shared" si="11"/>
        <v>287.07798482019996</v>
      </c>
      <c r="F104" s="26">
        <f t="shared" si="12"/>
        <v>14.502410493854574</v>
      </c>
      <c r="G104" s="26">
        <f>SUM(F104:$F$109)</f>
        <v>37.770842917240614</v>
      </c>
      <c r="H104" s="26">
        <f>SUM(G104:$G$109)</f>
        <v>89.85094796915071</v>
      </c>
      <c r="I104" s="26">
        <f t="shared" si="13"/>
        <v>40.563500448655084</v>
      </c>
      <c r="J104" s="26">
        <f>SUM(I104:$I$109)</f>
        <v>95.881241911896765</v>
      </c>
      <c r="K104" s="26">
        <f>SUM(J104:$J$109)</f>
        <v>207.04009203428168</v>
      </c>
    </row>
    <row r="105" spans="1:11" x14ac:dyDescent="0.25">
      <c r="A105" s="15">
        <v>101</v>
      </c>
      <c r="B105" s="24">
        <f t="shared" si="9"/>
        <v>0.61109406473517858</v>
      </c>
      <c r="C105" s="16">
        <f t="shared" si="10"/>
        <v>0.38890593526482142</v>
      </c>
      <c r="D105" s="36">
        <v>492.49700215780001</v>
      </c>
      <c r="E105" s="26">
        <f t="shared" si="11"/>
        <v>191.5350072393</v>
      </c>
      <c r="F105" s="26">
        <f t="shared" si="12"/>
        <v>9.3940148528524166</v>
      </c>
      <c r="G105" s="26">
        <f>SUM(F105:$F$109)</f>
        <v>23.268432423386038</v>
      </c>
      <c r="H105" s="26">
        <f>SUM(G105:$G$109)</f>
        <v>52.080105051910081</v>
      </c>
      <c r="I105" s="26">
        <f t="shared" si="13"/>
        <v>24.879628776684342</v>
      </c>
      <c r="J105" s="26">
        <f>SUM(I105:$I$109)</f>
        <v>55.317741463241688</v>
      </c>
      <c r="K105" s="26">
        <f>SUM(J105:$J$109)</f>
        <v>111.15885012238493</v>
      </c>
    </row>
    <row r="106" spans="1:11" x14ac:dyDescent="0.25">
      <c r="A106" s="15">
        <v>102</v>
      </c>
      <c r="B106" s="24">
        <f t="shared" si="9"/>
        <v>0.59081724096742372</v>
      </c>
      <c r="C106" s="16">
        <f t="shared" si="10"/>
        <v>0.40918275903257623</v>
      </c>
      <c r="D106" s="36">
        <v>300.96199491850001</v>
      </c>
      <c r="E106" s="26">
        <f t="shared" si="11"/>
        <v>123.14845944470002</v>
      </c>
      <c r="F106" s="26">
        <f t="shared" si="12"/>
        <v>5.8640118420118128</v>
      </c>
      <c r="G106" s="26">
        <f>SUM(F106:$F$109)</f>
        <v>13.874417570533625</v>
      </c>
      <c r="H106" s="26">
        <f>SUM(G106:$G$109)</f>
        <v>28.811672628524043</v>
      </c>
      <c r="I106" s="26">
        <f t="shared" si="13"/>
        <v>14.76096454198675</v>
      </c>
      <c r="J106" s="26">
        <f>SUM(I106:$I$109)</f>
        <v>30.438112686557343</v>
      </c>
      <c r="K106" s="26">
        <f>SUM(J106:$J$109)</f>
        <v>55.841108659143245</v>
      </c>
    </row>
    <row r="107" spans="1:11" x14ac:dyDescent="0.25">
      <c r="A107" s="15">
        <v>103</v>
      </c>
      <c r="B107" s="24">
        <f t="shared" si="9"/>
        <v>0.57106706470532986</v>
      </c>
      <c r="C107" s="16">
        <f t="shared" si="10"/>
        <v>0.42893293529467014</v>
      </c>
      <c r="D107" s="36">
        <v>177.81353547379999</v>
      </c>
      <c r="E107" s="26">
        <f t="shared" si="11"/>
        <v>76.270081705899983</v>
      </c>
      <c r="F107" s="26">
        <f t="shared" si="12"/>
        <v>3.5260043382205541</v>
      </c>
      <c r="G107" s="26">
        <f>SUM(F107:$F$109)</f>
        <v>8.0104057285218122</v>
      </c>
      <c r="H107" s="26">
        <f>SUM(G107:$G$109)</f>
        <v>14.937255057990418</v>
      </c>
      <c r="I107" s="26">
        <f t="shared" si="13"/>
        <v>8.4670216938976548</v>
      </c>
      <c r="J107" s="26">
        <f>SUM(I107:$I$109)</f>
        <v>15.677148144570591</v>
      </c>
      <c r="K107" s="26">
        <f>SUM(J107:$J$109)</f>
        <v>25.402995972585895</v>
      </c>
    </row>
    <row r="108" spans="1:11" x14ac:dyDescent="0.25">
      <c r="A108" s="15">
        <v>104</v>
      </c>
      <c r="B108" s="24">
        <f t="shared" si="9"/>
        <v>0.55197473975637401</v>
      </c>
      <c r="C108" s="16">
        <f t="shared" si="10"/>
        <v>0.44802526024362604</v>
      </c>
      <c r="D108" s="36">
        <v>101.5434537679</v>
      </c>
      <c r="E108" s="26">
        <f t="shared" si="11"/>
        <v>45.494032300400008</v>
      </c>
      <c r="F108" s="26">
        <f t="shared" si="12"/>
        <v>2.0419534511339079</v>
      </c>
      <c r="G108" s="26">
        <f>SUM(F108:$F$109)</f>
        <v>4.4844013903012572</v>
      </c>
      <c r="H108" s="26">
        <f>SUM(G108:$G$109)</f>
        <v>6.926849329468606</v>
      </c>
      <c r="I108" s="26">
        <f t="shared" si="13"/>
        <v>4.6944050733305662</v>
      </c>
      <c r="J108" s="26">
        <f>SUM(I108:$I$109)</f>
        <v>7.2101264506729361</v>
      </c>
      <c r="K108" s="26">
        <f>SUM(J108:$J$109)</f>
        <v>9.725847828015306</v>
      </c>
    </row>
    <row r="109" spans="1:11" x14ac:dyDescent="0.25">
      <c r="A109" s="15">
        <v>105</v>
      </c>
      <c r="B109" s="24">
        <f t="shared" si="9"/>
        <v>0</v>
      </c>
      <c r="C109" s="16">
        <f t="shared" si="10"/>
        <v>1</v>
      </c>
      <c r="D109" s="36">
        <v>56.049421467499997</v>
      </c>
      <c r="E109" s="26">
        <f t="shared" si="11"/>
        <v>56.049421467499997</v>
      </c>
      <c r="F109" s="26">
        <f t="shared" si="12"/>
        <v>2.4424479391673493</v>
      </c>
      <c r="G109" s="26">
        <f>SUM(F109:$F$109)</f>
        <v>2.4424479391673493</v>
      </c>
      <c r="H109" s="26">
        <f>SUM(G109:$G$109)</f>
        <v>2.4424479391673493</v>
      </c>
      <c r="I109" s="26">
        <f t="shared" si="13"/>
        <v>2.5157213773423699</v>
      </c>
      <c r="J109" s="26">
        <f>SUM(I109:$I$109)</f>
        <v>2.5157213773423699</v>
      </c>
      <c r="K109" s="26">
        <f>SUM(J109:$J$109)</f>
        <v>2.5157213773423699</v>
      </c>
    </row>
    <row r="110" spans="1:11" ht="15" x14ac:dyDescent="0.25">
      <c r="A110" s="19"/>
    </row>
    <row r="111" spans="1:11" ht="15" x14ac:dyDescent="0.25">
      <c r="A111" s="19"/>
    </row>
    <row r="112" spans="1:11" x14ac:dyDescent="0.25">
      <c r="B112" s="33"/>
      <c r="C112" s="34"/>
    </row>
  </sheetData>
  <mergeCells count="1">
    <mergeCell ref="A2:K2"/>
  </mergeCells>
  <pageMargins left="0.78740157480314965" right="0.78740157480314965" top="0.78740157480314965" bottom="0.98425196850393704" header="0.35433070866141736" footer="0.47244094488188981"/>
  <pageSetup paperSize="9" scale="73" fitToHeight="0" orientation="portrait" r:id="rId1"/>
  <headerFooter alignWithMargins="0">
    <evenHeader>&amp;L&amp;8Úmrtnostní tabulky za ČR, regiony soudržnosti a kraje
&amp;"Arial,Kurzíva"Life Tables for the Czech Republic, Cohesion Regions and Regions</evenHeader>
    <evenFooter>&amp;L&amp;G</evenFooter>
  </headerFooter>
  <rowBreaks count="1" manualBreakCount="1">
    <brk id="5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D111"/>
  <sheetViews>
    <sheetView topLeftCell="A51" zoomScaleNormal="100" workbookViewId="0">
      <selection activeCell="N64" sqref="M23:N64"/>
    </sheetView>
  </sheetViews>
  <sheetFormatPr defaultColWidth="9.6640625" defaultRowHeight="13.2" x14ac:dyDescent="0.25"/>
  <cols>
    <col min="1" max="1" width="10.6640625" style="23" customWidth="1"/>
    <col min="2" max="2" width="10.6640625" style="20" customWidth="1"/>
    <col min="3" max="6" width="10.6640625" style="21" customWidth="1"/>
    <col min="7" max="10" width="10.6640625" style="22" customWidth="1"/>
    <col min="11" max="11" width="10.6640625" style="23" customWidth="1"/>
    <col min="12" max="16384" width="9.6640625" style="17"/>
  </cols>
  <sheetData>
    <row r="1" spans="1:238" s="9" customFormat="1" ht="16.5" customHeight="1" thickBot="1" x14ac:dyDescent="0.3">
      <c r="A1" s="1">
        <v>2024</v>
      </c>
      <c r="C1" s="9" t="s">
        <v>15</v>
      </c>
      <c r="D1" s="3" t="s">
        <v>22</v>
      </c>
      <c r="E1" s="4"/>
      <c r="F1" s="5"/>
      <c r="H1" s="2" t="s">
        <v>0</v>
      </c>
      <c r="I1" s="6"/>
      <c r="J1" s="6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</row>
    <row r="2" spans="1:238" s="10" customFormat="1" ht="16.5" customHeight="1" x14ac:dyDescent="0.2">
      <c r="A2" s="38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40"/>
      <c r="M2" s="32" t="s">
        <v>7</v>
      </c>
      <c r="N2" s="10">
        <v>0.03</v>
      </c>
    </row>
    <row r="3" spans="1:238" s="10" customFormat="1" ht="16.5" customHeight="1" thickBot="1" x14ac:dyDescent="0.25">
      <c r="A3" s="11" t="s">
        <v>2</v>
      </c>
      <c r="B3" s="12" t="s">
        <v>9</v>
      </c>
      <c r="C3" s="12" t="s">
        <v>4</v>
      </c>
      <c r="D3" s="37" t="s">
        <v>5</v>
      </c>
      <c r="E3" s="13" t="s">
        <v>6</v>
      </c>
      <c r="F3" s="13" t="s">
        <v>10</v>
      </c>
      <c r="G3" s="13" t="s">
        <v>11</v>
      </c>
      <c r="H3" s="25" t="s">
        <v>12</v>
      </c>
      <c r="I3" s="25" t="s">
        <v>3</v>
      </c>
      <c r="J3" s="25" t="s">
        <v>13</v>
      </c>
      <c r="K3" s="14" t="s">
        <v>14</v>
      </c>
      <c r="M3" s="32" t="s">
        <v>8</v>
      </c>
      <c r="N3" s="10">
        <f>1/(1+N2)</f>
        <v>0.970873786407767</v>
      </c>
    </row>
    <row r="4" spans="1:238" ht="16.5" customHeight="1" x14ac:dyDescent="0.25">
      <c r="A4" s="15">
        <v>0</v>
      </c>
      <c r="B4" s="24">
        <f>D5/D4</f>
        <v>0.99785313181397306</v>
      </c>
      <c r="C4" s="16">
        <f>E4/D4</f>
        <v>2.146868186026986E-3</v>
      </c>
      <c r="D4" s="36">
        <v>100000</v>
      </c>
      <c r="E4" s="26">
        <f>D4-D5</f>
        <v>214.68681860269862</v>
      </c>
      <c r="F4" s="26">
        <f t="shared" ref="F4:F35" si="0">E4*$N$3^(A4+1)</f>
        <v>208.43380446863944</v>
      </c>
      <c r="G4" s="26">
        <f>SUM(F4:$F$109)</f>
        <v>9302.2764750331517</v>
      </c>
      <c r="H4" s="26">
        <f>SUM(G4:$G$109)</f>
        <v>705045.97454154794</v>
      </c>
      <c r="I4" s="26">
        <f t="shared" ref="I4:I35" si="1">D4*$N$3^A4</f>
        <v>100000</v>
      </c>
      <c r="J4" s="26">
        <f>SUM(I4:$I$109)</f>
        <v>3113955.1743571935</v>
      </c>
      <c r="K4" s="26">
        <f>SUM(J4:$J$109)</f>
        <v>82705882.52700384</v>
      </c>
      <c r="M4" s="32"/>
      <c r="N4" s="10"/>
    </row>
    <row r="5" spans="1:238" x14ac:dyDescent="0.25">
      <c r="A5" s="15">
        <v>1</v>
      </c>
      <c r="B5" s="24">
        <f t="shared" ref="B5:B68" si="2">D6/D5</f>
        <v>0.99982907189822323</v>
      </c>
      <c r="C5" s="16">
        <f>E5/D5</f>
        <v>1.7092810177675414E-4</v>
      </c>
      <c r="D5" s="36">
        <v>99785.313181397301</v>
      </c>
      <c r="E5" s="26">
        <f>D5-D6</f>
        <v>17.056114167295163</v>
      </c>
      <c r="F5" s="26">
        <f t="shared" si="0"/>
        <v>16.077023439810691</v>
      </c>
      <c r="G5" s="26">
        <f>SUM(F5:$F$109)</f>
        <v>9093.8426705645124</v>
      </c>
      <c r="H5" s="26">
        <f>SUM(G5:$G$109)</f>
        <v>695743.6980665148</v>
      </c>
      <c r="I5" s="26">
        <f t="shared" si="1"/>
        <v>96878.944836308059</v>
      </c>
      <c r="J5" s="26">
        <f>SUM(I5:$I$109)</f>
        <v>3013955.174357194</v>
      </c>
      <c r="K5" s="26">
        <f>SUM(J5:$J$109)</f>
        <v>79591927.352646664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</row>
    <row r="6" spans="1:238" x14ac:dyDescent="0.25">
      <c r="A6" s="15">
        <v>2</v>
      </c>
      <c r="B6" s="24">
        <f t="shared" si="2"/>
        <v>0.99991641765261785</v>
      </c>
      <c r="C6" s="16">
        <f t="shared" ref="C6:C69" si="3">E6/D6</f>
        <v>8.3582347382158182E-5</v>
      </c>
      <c r="D6" s="36">
        <v>99768.257067230006</v>
      </c>
      <c r="E6" s="26">
        <f t="shared" ref="E6:E69" si="4">D6-D7</f>
        <v>8.3388651199056767</v>
      </c>
      <c r="F6" s="26">
        <f t="shared" si="0"/>
        <v>7.6312428629526652</v>
      </c>
      <c r="G6" s="26">
        <f>SUM(F6:$F$109)</f>
        <v>9077.765647124701</v>
      </c>
      <c r="H6" s="26">
        <f>SUM(G6:$G$109)</f>
        <v>686649.85539595026</v>
      </c>
      <c r="I6" s="26">
        <f t="shared" si="1"/>
        <v>94041.150972975782</v>
      </c>
      <c r="J6" s="26">
        <f>SUM(I6:$I$109)</f>
        <v>2917076.2295208857</v>
      </c>
      <c r="K6" s="26">
        <f>SUM(J6:$J$109)</f>
        <v>76577972.178289488</v>
      </c>
    </row>
    <row r="7" spans="1:238" x14ac:dyDescent="0.25">
      <c r="A7" s="15">
        <v>3</v>
      </c>
      <c r="B7" s="24">
        <f t="shared" si="2"/>
        <v>0.99991405460898197</v>
      </c>
      <c r="C7" s="16">
        <f t="shared" si="3"/>
        <v>8.594539101803279E-5</v>
      </c>
      <c r="D7" s="36">
        <v>99759.918202110101</v>
      </c>
      <c r="E7" s="26">
        <f t="shared" si="4"/>
        <v>8.573905177807319</v>
      </c>
      <c r="F7" s="26">
        <f t="shared" si="0"/>
        <v>7.6178037005390644</v>
      </c>
      <c r="G7" s="26">
        <f>SUM(F7:$F$109)</f>
        <v>9070.1344042617493</v>
      </c>
      <c r="H7" s="26">
        <f>SUM(G7:$G$109)</f>
        <v>677572.08974882553</v>
      </c>
      <c r="I7" s="26">
        <f t="shared" si="1"/>
        <v>91294.457080414504</v>
      </c>
      <c r="J7" s="26">
        <f>SUM(I7:$I$109)</f>
        <v>2823035.0785479108</v>
      </c>
      <c r="K7" s="26">
        <f>SUM(J7:$J$109)</f>
        <v>73660895.948768601</v>
      </c>
    </row>
    <row r="8" spans="1:238" x14ac:dyDescent="0.25">
      <c r="A8" s="15">
        <v>4</v>
      </c>
      <c r="B8" s="24">
        <f t="shared" si="2"/>
        <v>0.99990964078894551</v>
      </c>
      <c r="C8" s="16">
        <f t="shared" si="3"/>
        <v>9.0359211054518826E-5</v>
      </c>
      <c r="D8" s="36">
        <v>99751.344296932293</v>
      </c>
      <c r="E8" s="26">
        <f t="shared" si="4"/>
        <v>9.0134527722984785</v>
      </c>
      <c r="F8" s="26">
        <f t="shared" si="0"/>
        <v>7.7750835390164639</v>
      </c>
      <c r="G8" s="26">
        <f>SUM(F8:$F$109)</f>
        <v>9062.51660056121</v>
      </c>
      <c r="H8" s="26">
        <f>SUM(G8:$G$109)</f>
        <v>668501.95534456382</v>
      </c>
      <c r="I8" s="26">
        <f t="shared" si="1"/>
        <v>88627.777420002865</v>
      </c>
      <c r="J8" s="26">
        <f>SUM(I8:$I$109)</f>
        <v>2731740.6214674963</v>
      </c>
      <c r="K8" s="26">
        <f>SUM(J8:$J$109)</f>
        <v>70837860.870220691</v>
      </c>
    </row>
    <row r="9" spans="1:238" x14ac:dyDescent="0.25">
      <c r="A9" s="15">
        <v>5</v>
      </c>
      <c r="B9" s="24">
        <f t="shared" si="2"/>
        <v>0.99990885749344982</v>
      </c>
      <c r="C9" s="16">
        <f t="shared" si="3"/>
        <v>9.1142506550202421E-5</v>
      </c>
      <c r="D9" s="36">
        <v>99742.330844159995</v>
      </c>
      <c r="E9" s="26">
        <f t="shared" si="4"/>
        <v>9.090766042296309</v>
      </c>
      <c r="F9" s="26">
        <f t="shared" si="0"/>
        <v>7.6133734416175303</v>
      </c>
      <c r="G9" s="26">
        <f>SUM(F9:$F$109)</f>
        <v>9054.7415170221939</v>
      </c>
      <c r="H9" s="26">
        <f>SUM(G9:$G$109)</f>
        <v>659439.43874400272</v>
      </c>
      <c r="I9" s="26">
        <f t="shared" si="1"/>
        <v>86038.610761123957</v>
      </c>
      <c r="J9" s="26">
        <f>SUM(I9:$I$109)</f>
        <v>2643112.8440474933</v>
      </c>
      <c r="K9" s="26">
        <f>SUM(J9:$J$109)</f>
        <v>68106120.24875319</v>
      </c>
    </row>
    <row r="10" spans="1:238" x14ac:dyDescent="0.25">
      <c r="A10" s="15">
        <v>6</v>
      </c>
      <c r="B10" s="24">
        <f t="shared" si="2"/>
        <v>0.99991098629529196</v>
      </c>
      <c r="C10" s="16">
        <f t="shared" si="3"/>
        <v>8.9013704708070337E-5</v>
      </c>
      <c r="D10" s="36">
        <v>99733.240078117698</v>
      </c>
      <c r="E10" s="26">
        <f t="shared" si="4"/>
        <v>8.8776251818926539</v>
      </c>
      <c r="F10" s="26">
        <f t="shared" si="0"/>
        <v>7.2183216762849138</v>
      </c>
      <c r="G10" s="26">
        <f>SUM(F10:$F$109)</f>
        <v>9047.1281435805759</v>
      </c>
      <c r="H10" s="26">
        <f>SUM(G10:$G$109)</f>
        <v>650384.69722698047</v>
      </c>
      <c r="I10" s="26">
        <f t="shared" si="1"/>
        <v>83525.018433474848</v>
      </c>
      <c r="J10" s="26">
        <f>SUM(I10:$I$109)</f>
        <v>2557074.2332863691</v>
      </c>
      <c r="K10" s="26">
        <f>SUM(J10:$J$109)</f>
        <v>65463007.404705651</v>
      </c>
    </row>
    <row r="11" spans="1:238" x14ac:dyDescent="0.25">
      <c r="A11" s="15">
        <v>7</v>
      </c>
      <c r="B11" s="24">
        <f t="shared" si="2"/>
        <v>0.99991459587608578</v>
      </c>
      <c r="C11" s="16">
        <f t="shared" si="3"/>
        <v>8.5404123914235166E-5</v>
      </c>
      <c r="D11" s="36">
        <v>99724.362452935806</v>
      </c>
      <c r="E11" s="26">
        <f t="shared" si="4"/>
        <v>8.5168718081986299</v>
      </c>
      <c r="F11" s="26">
        <f t="shared" si="0"/>
        <v>6.723297252860025</v>
      </c>
      <c r="G11" s="26">
        <f>SUM(F11:$F$109)</f>
        <v>9039.9098219042917</v>
      </c>
      <c r="H11" s="26">
        <f>SUM(G11:$G$109)</f>
        <v>641337.56908339984</v>
      </c>
      <c r="I11" s="26">
        <f t="shared" si="1"/>
        <v>81085.032584609973</v>
      </c>
      <c r="J11" s="26">
        <f>SUM(I11:$I$109)</f>
        <v>2473549.2148528942</v>
      </c>
      <c r="K11" s="26">
        <f>SUM(J11:$J$109)</f>
        <v>62905933.171419285</v>
      </c>
    </row>
    <row r="12" spans="1:238" x14ac:dyDescent="0.25">
      <c r="A12" s="15">
        <v>8</v>
      </c>
      <c r="B12" s="24">
        <f t="shared" si="2"/>
        <v>0.9999177855757585</v>
      </c>
      <c r="C12" s="16">
        <f t="shared" si="3"/>
        <v>8.2214424241547026E-5</v>
      </c>
      <c r="D12" s="36">
        <v>99715.845581127607</v>
      </c>
      <c r="E12" s="26">
        <f t="shared" si="4"/>
        <v>8.1980808322114171</v>
      </c>
      <c r="F12" s="26">
        <f t="shared" si="0"/>
        <v>6.2831463229123949</v>
      </c>
      <c r="G12" s="26">
        <f>SUM(F12:$F$109)</f>
        <v>9033.1865246514317</v>
      </c>
      <c r="H12" s="26">
        <f>SUM(G12:$G$109)</f>
        <v>632297.65926149557</v>
      </c>
      <c r="I12" s="26">
        <f t="shared" si="1"/>
        <v>78716.609309164589</v>
      </c>
      <c r="J12" s="26">
        <f>SUM(I12:$I$109)</f>
        <v>2392464.1822682843</v>
      </c>
      <c r="K12" s="26">
        <f>SUM(J12:$J$109)</f>
        <v>60432383.956566386</v>
      </c>
    </row>
    <row r="13" spans="1:238" x14ac:dyDescent="0.25">
      <c r="A13" s="15">
        <v>9</v>
      </c>
      <c r="B13" s="24">
        <f t="shared" si="2"/>
        <v>0.99991891972788283</v>
      </c>
      <c r="C13" s="16">
        <f t="shared" si="3"/>
        <v>8.1080272117216187E-5</v>
      </c>
      <c r="D13" s="36">
        <v>99707.647500295396</v>
      </c>
      <c r="E13" s="26">
        <f t="shared" si="4"/>
        <v>8.0843231914914213</v>
      </c>
      <c r="F13" s="26">
        <f t="shared" si="0"/>
        <v>6.0154956928472387</v>
      </c>
      <c r="G13" s="26">
        <f>SUM(F13:$F$109)</f>
        <v>9026.9033783285195</v>
      </c>
      <c r="H13" s="26">
        <f>SUM(G13:$G$109)</f>
        <v>623264.47273684421</v>
      </c>
      <c r="I13" s="26">
        <f t="shared" si="1"/>
        <v>76417.609386846583</v>
      </c>
      <c r="J13" s="26">
        <f>SUM(I13:$I$109)</f>
        <v>2313747.5729591199</v>
      </c>
      <c r="K13" s="26">
        <f>SUM(J13:$J$109)</f>
        <v>58039919.774298094</v>
      </c>
    </row>
    <row r="14" spans="1:238" x14ac:dyDescent="0.25">
      <c r="A14" s="15">
        <v>10</v>
      </c>
      <c r="B14" s="24">
        <f t="shared" si="2"/>
        <v>0.9999172730503989</v>
      </c>
      <c r="C14" s="16">
        <f t="shared" si="3"/>
        <v>8.2726949601064957E-5</v>
      </c>
      <c r="D14" s="36">
        <v>99699.563177103904</v>
      </c>
      <c r="E14" s="26">
        <f t="shared" si="4"/>
        <v>8.2478407382004661</v>
      </c>
      <c r="F14" s="26">
        <f t="shared" si="0"/>
        <v>5.9584156352740578</v>
      </c>
      <c r="G14" s="26">
        <f>SUM(F14:$F$109)</f>
        <v>9020.8878826356722</v>
      </c>
      <c r="H14" s="26">
        <f>SUM(G14:$G$109)</f>
        <v>614237.56935851579</v>
      </c>
      <c r="I14" s="26">
        <f t="shared" si="1"/>
        <v>74185.838277944611</v>
      </c>
      <c r="J14" s="26">
        <f>SUM(I14:$I$109)</f>
        <v>2237329.9635722726</v>
      </c>
      <c r="K14" s="26">
        <f>SUM(J14:$J$109)</f>
        <v>55726172.201338969</v>
      </c>
    </row>
    <row r="15" spans="1:238" x14ac:dyDescent="0.25">
      <c r="A15" s="15">
        <v>11</v>
      </c>
      <c r="B15" s="24">
        <f t="shared" si="2"/>
        <v>0.99991260799347259</v>
      </c>
      <c r="C15" s="16">
        <f t="shared" si="3"/>
        <v>8.7392006527449174E-5</v>
      </c>
      <c r="D15" s="36">
        <v>99691.315336365704</v>
      </c>
      <c r="E15" s="26">
        <f t="shared" si="4"/>
        <v>8.7122240806056652</v>
      </c>
      <c r="F15" s="26">
        <f t="shared" si="0"/>
        <v>6.1105786818695362</v>
      </c>
      <c r="G15" s="26">
        <f>SUM(F15:$F$109)</f>
        <v>9014.9294670003983</v>
      </c>
      <c r="H15" s="26">
        <f>SUM(G15:$G$109)</f>
        <v>605216.68147588009</v>
      </c>
      <c r="I15" s="26">
        <f t="shared" si="1"/>
        <v>72019.12729110707</v>
      </c>
      <c r="J15" s="26">
        <f>SUM(I15:$I$109)</f>
        <v>2163144.1252943287</v>
      </c>
      <c r="K15" s="26">
        <f>SUM(J15:$J$109)</f>
        <v>53488842.237766705</v>
      </c>
    </row>
    <row r="16" spans="1:238" x14ac:dyDescent="0.25">
      <c r="A16" s="15">
        <v>12</v>
      </c>
      <c r="B16" s="24">
        <f t="shared" si="2"/>
        <v>0.99990445129622896</v>
      </c>
      <c r="C16" s="16">
        <f t="shared" si="3"/>
        <v>9.5548703771034329E-5</v>
      </c>
      <c r="D16" s="36">
        <v>99682.603112285098</v>
      </c>
      <c r="E16" s="26">
        <f t="shared" si="4"/>
        <v>9.5245435159013141</v>
      </c>
      <c r="F16" s="26">
        <f t="shared" si="0"/>
        <v>6.4857506699763317</v>
      </c>
      <c r="G16" s="26">
        <f>SUM(F16:$F$109)</f>
        <v>9008.8188883185285</v>
      </c>
      <c r="H16" s="26">
        <f>SUM(G16:$G$109)</f>
        <v>596201.75200887967</v>
      </c>
      <c r="I16" s="26">
        <f t="shared" si="1"/>
        <v>69915.372228218199</v>
      </c>
      <c r="J16" s="26">
        <f>SUM(I16:$I$109)</f>
        <v>2091124.9980032213</v>
      </c>
      <c r="K16" s="26">
        <f>SUM(J16:$J$109)</f>
        <v>51325698.11247237</v>
      </c>
    </row>
    <row r="17" spans="1:13" x14ac:dyDescent="0.25">
      <c r="A17" s="15">
        <v>13</v>
      </c>
      <c r="B17" s="24">
        <f t="shared" si="2"/>
        <v>0.99989278448103791</v>
      </c>
      <c r="C17" s="16">
        <f t="shared" si="3"/>
        <v>1.072155189621161E-4</v>
      </c>
      <c r="D17" s="36">
        <v>99673.078568769197</v>
      </c>
      <c r="E17" s="26">
        <f t="shared" si="4"/>
        <v>10.686500845302362</v>
      </c>
      <c r="F17" s="26">
        <f t="shared" si="0"/>
        <v>7.0650359907251161</v>
      </c>
      <c r="G17" s="26">
        <f>SUM(F17:$F$109)</f>
        <v>9002.3331376485512</v>
      </c>
      <c r="H17" s="26">
        <f>SUM(G17:$G$109)</f>
        <v>587192.93312056118</v>
      </c>
      <c r="I17" s="26">
        <f t="shared" si="1"/>
        <v>67872.516412648663</v>
      </c>
      <c r="J17" s="26">
        <f>SUM(I17:$I$109)</f>
        <v>2021209.6257750033</v>
      </c>
      <c r="K17" s="26">
        <f>SUM(J17:$J$109)</f>
        <v>49234573.114469156</v>
      </c>
    </row>
    <row r="18" spans="1:13" x14ac:dyDescent="0.25">
      <c r="A18" s="15">
        <v>14</v>
      </c>
      <c r="B18" s="24">
        <f t="shared" si="2"/>
        <v>0.9998780921365682</v>
      </c>
      <c r="C18" s="16">
        <f t="shared" si="3"/>
        <v>1.2190786343176087E-4</v>
      </c>
      <c r="D18" s="36">
        <v>99662.392067923895</v>
      </c>
      <c r="E18" s="26">
        <f t="shared" si="4"/>
        <v>12.149629281499074</v>
      </c>
      <c r="F18" s="26">
        <f t="shared" si="0"/>
        <v>7.7983847107711792</v>
      </c>
      <c r="G18" s="26">
        <f>SUM(F18:$F$109)</f>
        <v>8995.2681016578263</v>
      </c>
      <c r="H18" s="26">
        <f>SUM(G18:$G$109)</f>
        <v>578190.59998291265</v>
      </c>
      <c r="I18" s="26">
        <f t="shared" si="1"/>
        <v>65888.581966580794</v>
      </c>
      <c r="J18" s="26">
        <f>SUM(I18:$I$109)</f>
        <v>1953337.1093623545</v>
      </c>
      <c r="K18" s="26">
        <f>SUM(J18:$J$109)</f>
        <v>47213363.488694146</v>
      </c>
    </row>
    <row r="19" spans="1:13" x14ac:dyDescent="0.25">
      <c r="A19" s="15">
        <v>15</v>
      </c>
      <c r="B19" s="24">
        <f t="shared" si="2"/>
        <v>0.99986123861525167</v>
      </c>
      <c r="C19" s="16">
        <f t="shared" si="3"/>
        <v>1.387613847482994E-4</v>
      </c>
      <c r="D19" s="36">
        <v>99650.242438642395</v>
      </c>
      <c r="E19" s="26">
        <f t="shared" si="4"/>
        <v>13.827605631289771</v>
      </c>
      <c r="F19" s="26">
        <f t="shared" si="0"/>
        <v>8.6169066779936596</v>
      </c>
      <c r="G19" s="26">
        <f>SUM(F19:$F$109)</f>
        <v>8987.4697169470564</v>
      </c>
      <c r="H19" s="26">
        <f>SUM(G19:$G$109)</f>
        <v>569195.3318812548</v>
      </c>
      <c r="I19" s="26">
        <f t="shared" si="1"/>
        <v>63961.698670222046</v>
      </c>
      <c r="J19" s="26">
        <f>SUM(I19:$I$109)</f>
        <v>1887448.5273957737</v>
      </c>
      <c r="K19" s="26">
        <f>SUM(J19:$J$109)</f>
        <v>45260026.37933179</v>
      </c>
    </row>
    <row r="20" spans="1:13" x14ac:dyDescent="0.25">
      <c r="A20" s="15">
        <v>16</v>
      </c>
      <c r="B20" s="24">
        <f t="shared" si="2"/>
        <v>0.9998432320947489</v>
      </c>
      <c r="C20" s="16">
        <f t="shared" si="3"/>
        <v>1.5676790525111993E-4</v>
      </c>
      <c r="D20" s="36">
        <v>99636.414833011106</v>
      </c>
      <c r="E20" s="26">
        <f t="shared" si="4"/>
        <v>15.619792040102766</v>
      </c>
      <c r="F20" s="26">
        <f t="shared" si="0"/>
        <v>9.4502310649374195</v>
      </c>
      <c r="G20" s="26">
        <f>SUM(F20:$F$109)</f>
        <v>8978.8528102690616</v>
      </c>
      <c r="H20" s="26">
        <f>SUM(G20:$G$109)</f>
        <v>560207.86216430773</v>
      </c>
      <c r="I20" s="26">
        <f t="shared" si="1"/>
        <v>62090.119666353108</v>
      </c>
      <c r="J20" s="26">
        <f>SUM(I20:$I$109)</f>
        <v>1823486.8287255517</v>
      </c>
      <c r="K20" s="26">
        <f>SUM(J20:$J$109)</f>
        <v>43372577.851936013</v>
      </c>
    </row>
    <row r="21" spans="1:13" x14ac:dyDescent="0.25">
      <c r="A21" s="15">
        <v>17</v>
      </c>
      <c r="B21" s="24">
        <f t="shared" si="2"/>
        <v>0.99982548475689792</v>
      </c>
      <c r="C21" s="16">
        <f t="shared" si="3"/>
        <v>1.7451524310211039E-4</v>
      </c>
      <c r="D21" s="36">
        <v>99620.795040971003</v>
      </c>
      <c r="E21" s="26">
        <f t="shared" si="4"/>
        <v>17.385347264600568</v>
      </c>
      <c r="F21" s="26">
        <f t="shared" si="0"/>
        <v>10.212059234762862</v>
      </c>
      <c r="G21" s="26">
        <f>SUM(F21:$F$109)</f>
        <v>8969.4025792041248</v>
      </c>
      <c r="H21" s="26">
        <f>SUM(G21:$G$109)</f>
        <v>551229.00935403875</v>
      </c>
      <c r="I21" s="26">
        <f t="shared" si="1"/>
        <v>60272.219347918661</v>
      </c>
      <c r="J21" s="26">
        <f>SUM(I21:$I$109)</f>
        <v>1761396.7090591986</v>
      </c>
      <c r="K21" s="26">
        <f>SUM(J21:$J$109)</f>
        <v>41549091.023210458</v>
      </c>
    </row>
    <row r="22" spans="1:13" x14ac:dyDescent="0.25">
      <c r="A22" s="15">
        <v>18</v>
      </c>
      <c r="B22" s="24">
        <f t="shared" si="2"/>
        <v>0.99980960800531804</v>
      </c>
      <c r="C22" s="16">
        <f t="shared" si="3"/>
        <v>1.9039199468195314E-4</v>
      </c>
      <c r="D22" s="36">
        <v>99603.409693706402</v>
      </c>
      <c r="E22" s="26">
        <f t="shared" si="4"/>
        <v>18.96369184870855</v>
      </c>
      <c r="F22" s="26">
        <f t="shared" si="0"/>
        <v>10.814728478085684</v>
      </c>
      <c r="G22" s="26">
        <f>SUM(F22:$F$109)</f>
        <v>8959.190519969361</v>
      </c>
      <c r="H22" s="26">
        <f>SUM(G22:$G$109)</f>
        <v>542259.60677483457</v>
      </c>
      <c r="I22" s="26">
        <f t="shared" si="1"/>
        <v>58506.5057542785</v>
      </c>
      <c r="J22" s="26">
        <f>SUM(I22:$I$109)</f>
        <v>1701124.4897112795</v>
      </c>
      <c r="K22" s="26">
        <f>SUM(J22:$J$109)</f>
        <v>39787694.314151257</v>
      </c>
    </row>
    <row r="23" spans="1:13" x14ac:dyDescent="0.25">
      <c r="A23" s="15">
        <v>19</v>
      </c>
      <c r="B23" s="24">
        <f t="shared" si="2"/>
        <v>0.99979619641935924</v>
      </c>
      <c r="C23" s="16">
        <f t="shared" si="3"/>
        <v>2.0380358064070805E-4</v>
      </c>
      <c r="D23" s="36">
        <v>99584.446001857694</v>
      </c>
      <c r="E23" s="26">
        <f t="shared" si="4"/>
        <v>20.295666671299841</v>
      </c>
      <c r="F23" s="26">
        <f t="shared" si="0"/>
        <v>11.237218550946398</v>
      </c>
      <c r="G23" s="26">
        <f>SUM(F23:$F$109)</f>
        <v>8948.3757914912767</v>
      </c>
      <c r="H23" s="26">
        <f>SUM(G23:$G$109)</f>
        <v>533300.41625486524</v>
      </c>
      <c r="I23" s="26">
        <f t="shared" si="1"/>
        <v>56791.618042666087</v>
      </c>
      <c r="J23" s="26">
        <f>SUM(I23:$I$109)</f>
        <v>1642617.983957001</v>
      </c>
      <c r="K23" s="26">
        <f>SUM(J23:$J$109)</f>
        <v>38086569.82443998</v>
      </c>
    </row>
    <row r="24" spans="1:13" x14ac:dyDescent="0.25">
      <c r="A24" s="15">
        <v>20</v>
      </c>
      <c r="B24" s="24">
        <f t="shared" si="2"/>
        <v>0.99978538558138186</v>
      </c>
      <c r="C24" s="16">
        <f t="shared" si="3"/>
        <v>2.1461441861810564E-4</v>
      </c>
      <c r="D24" s="36">
        <v>99564.150335186394</v>
      </c>
      <c r="E24" s="26">
        <f t="shared" si="4"/>
        <v>21.367902239391697</v>
      </c>
      <c r="F24" s="26">
        <f t="shared" si="0"/>
        <v>11.486300376480649</v>
      </c>
      <c r="G24" s="26">
        <f>SUM(F24:$F$109)</f>
        <v>8937.1385729403301</v>
      </c>
      <c r="H24" s="26">
        <f>SUM(G24:$G$109)</f>
        <v>524352.04046337423</v>
      </c>
      <c r="I24" s="26">
        <f t="shared" si="1"/>
        <v>55126.256026755938</v>
      </c>
      <c r="J24" s="26">
        <f>SUM(I24:$I$109)</f>
        <v>1585826.3659143348</v>
      </c>
      <c r="K24" s="26">
        <f>SUM(J24:$J$109)</f>
        <v>36443951.84048298</v>
      </c>
      <c r="M24" s="35"/>
    </row>
    <row r="25" spans="1:13" x14ac:dyDescent="0.25">
      <c r="A25" s="15">
        <v>21</v>
      </c>
      <c r="B25" s="24">
        <f t="shared" si="2"/>
        <v>0.99977693452388106</v>
      </c>
      <c r="C25" s="16">
        <f t="shared" si="3"/>
        <v>2.2306547611894046E-4</v>
      </c>
      <c r="D25" s="36">
        <v>99542.782432947002</v>
      </c>
      <c r="E25" s="26">
        <f t="shared" si="4"/>
        <v>22.204558157609426</v>
      </c>
      <c r="F25" s="26">
        <f t="shared" si="0"/>
        <v>11.588392387867595</v>
      </c>
      <c r="G25" s="26">
        <f>SUM(F25:$F$109)</f>
        <v>8925.6522725638497</v>
      </c>
      <c r="H25" s="26">
        <f>SUM(G25:$G$109)</f>
        <v>515414.90189043374</v>
      </c>
      <c r="I25" s="26">
        <f t="shared" si="1"/>
        <v>53509.150618804044</v>
      </c>
      <c r="J25" s="26">
        <f>SUM(I25:$I$109)</f>
        <v>1530700.1098875788</v>
      </c>
      <c r="K25" s="26">
        <f>SUM(J25:$J$109)</f>
        <v>34858125.474568658</v>
      </c>
      <c r="M25" s="35"/>
    </row>
    <row r="26" spans="1:13" x14ac:dyDescent="0.25">
      <c r="A26" s="15">
        <v>22</v>
      </c>
      <c r="B26" s="24">
        <f t="shared" si="2"/>
        <v>0.99977003739517378</v>
      </c>
      <c r="C26" s="16">
        <f t="shared" si="3"/>
        <v>2.2996260482622725E-4</v>
      </c>
      <c r="D26" s="36">
        <v>99520.577874789393</v>
      </c>
      <c r="E26" s="26">
        <f t="shared" si="4"/>
        <v>22.886011321897968</v>
      </c>
      <c r="F26" s="26">
        <f t="shared" si="0"/>
        <v>11.596153091274264</v>
      </c>
      <c r="G26" s="26">
        <f>SUM(F26:$F$109)</f>
        <v>8914.0638801759815</v>
      </c>
      <c r="H26" s="26">
        <f>SUM(G26:$G$109)</f>
        <v>506489.24961786991</v>
      </c>
      <c r="I26" s="26">
        <f t="shared" si="1"/>
        <v>51939.043276353921</v>
      </c>
      <c r="J26" s="26">
        <f>SUM(I26:$I$109)</f>
        <v>1477190.9592687746</v>
      </c>
      <c r="K26" s="26">
        <f>SUM(J26:$J$109)</f>
        <v>33327425.364681095</v>
      </c>
      <c r="M26" s="35"/>
    </row>
    <row r="27" spans="1:13" x14ac:dyDescent="0.25">
      <c r="A27" s="15">
        <v>23</v>
      </c>
      <c r="B27" s="24">
        <f t="shared" si="2"/>
        <v>0.9997636565617154</v>
      </c>
      <c r="C27" s="16">
        <f t="shared" si="3"/>
        <v>2.3634343828455155E-4</v>
      </c>
      <c r="D27" s="36">
        <v>99497.691863467495</v>
      </c>
      <c r="E27" s="26">
        <f t="shared" si="4"/>
        <v>23.515626596388756</v>
      </c>
      <c r="F27" s="26">
        <f t="shared" si="0"/>
        <v>11.568130053926255</v>
      </c>
      <c r="G27" s="26">
        <f>SUM(F27:$F$109)</f>
        <v>8902.4677270847078</v>
      </c>
      <c r="H27" s="26">
        <f>SUM(G27:$G$109)</f>
        <v>497575.18573769392</v>
      </c>
      <c r="I27" s="26">
        <f t="shared" si="1"/>
        <v>50414.659455019326</v>
      </c>
      <c r="J27" s="26">
        <f>SUM(I27:$I$109)</f>
        <v>1425251.9159924209</v>
      </c>
      <c r="K27" s="26">
        <f>SUM(J27:$J$109)</f>
        <v>31850234.405412324</v>
      </c>
      <c r="M27" s="35"/>
    </row>
    <row r="28" spans="1:13" x14ac:dyDescent="0.25">
      <c r="A28" s="15">
        <v>24</v>
      </c>
      <c r="B28" s="24">
        <f t="shared" si="2"/>
        <v>0.99975681487117407</v>
      </c>
      <c r="C28" s="16">
        <f t="shared" si="3"/>
        <v>2.4318512882589004E-4</v>
      </c>
      <c r="D28" s="36">
        <v>99474.176236871106</v>
      </c>
      <c r="E28" s="26">
        <f t="shared" si="4"/>
        <v>24.19064036301279</v>
      </c>
      <c r="F28" s="26">
        <f t="shared" si="0"/>
        <v>11.553584561380797</v>
      </c>
      <c r="G28" s="26">
        <f>SUM(F28:$F$109)</f>
        <v>8890.8995970307806</v>
      </c>
      <c r="H28" s="26">
        <f>SUM(G28:$G$109)</f>
        <v>488672.71801060921</v>
      </c>
      <c r="I28" s="26">
        <f t="shared" si="1"/>
        <v>48934.703185498816</v>
      </c>
      <c r="J28" s="26">
        <f>SUM(I28:$I$109)</f>
        <v>1374837.2565374018</v>
      </c>
      <c r="K28" s="26">
        <f>SUM(J28:$J$109)</f>
        <v>30424982.4894199</v>
      </c>
      <c r="M28" s="35"/>
    </row>
    <row r="29" spans="1:13" x14ac:dyDescent="0.25">
      <c r="A29" s="15">
        <v>25</v>
      </c>
      <c r="B29" s="24">
        <f t="shared" si="2"/>
        <v>0.99974872296134687</v>
      </c>
      <c r="C29" s="16">
        <f t="shared" si="3"/>
        <v>2.512770386531672E-4</v>
      </c>
      <c r="D29" s="36">
        <v>99449.985596508093</v>
      </c>
      <c r="E29" s="26">
        <f t="shared" si="4"/>
        <v>24.989497874790686</v>
      </c>
      <c r="F29" s="26">
        <f t="shared" si="0"/>
        <v>11.587498405876147</v>
      </c>
      <c r="G29" s="26">
        <f>SUM(F29:$F$109)</f>
        <v>8879.3460124693993</v>
      </c>
      <c r="H29" s="26">
        <f>SUM(G29:$G$109)</f>
        <v>479781.81841357844</v>
      </c>
      <c r="I29" s="26">
        <f t="shared" si="1"/>
        <v>47497.866983884072</v>
      </c>
      <c r="J29" s="26">
        <f>SUM(I29:$I$109)</f>
        <v>1325902.5533519029</v>
      </c>
      <c r="K29" s="26">
        <f>SUM(J29:$J$109)</f>
        <v>29050145.232882507</v>
      </c>
      <c r="M29" s="35"/>
    </row>
    <row r="30" spans="1:13" x14ac:dyDescent="0.25">
      <c r="A30" s="15">
        <v>26</v>
      </c>
      <c r="B30" s="24">
        <f t="shared" si="2"/>
        <v>0.99973852684275788</v>
      </c>
      <c r="C30" s="16">
        <f t="shared" si="3"/>
        <v>2.6147315724214142E-4</v>
      </c>
      <c r="D30" s="36">
        <v>99424.996098633303</v>
      </c>
      <c r="E30" s="26">
        <f t="shared" si="4"/>
        <v>25.996967638697242</v>
      </c>
      <c r="F30" s="26">
        <f t="shared" si="0"/>
        <v>11.703550314032361</v>
      </c>
      <c r="G30" s="26">
        <f>SUM(F30:$F$109)</f>
        <v>8867.7585140635238</v>
      </c>
      <c r="H30" s="26">
        <f>SUM(G30:$G$109)</f>
        <v>470902.472401109</v>
      </c>
      <c r="I30" s="26">
        <f t="shared" si="1"/>
        <v>46102.846466530114</v>
      </c>
      <c r="J30" s="26">
        <f>SUM(I30:$I$109)</f>
        <v>1278404.6863680189</v>
      </c>
      <c r="K30" s="26">
        <f>SUM(J30:$J$109)</f>
        <v>27724242.679530598</v>
      </c>
      <c r="M30" s="35"/>
    </row>
    <row r="31" spans="1:13" x14ac:dyDescent="0.25">
      <c r="A31" s="15">
        <v>27</v>
      </c>
      <c r="B31" s="24">
        <f t="shared" si="2"/>
        <v>0.99972572060843523</v>
      </c>
      <c r="C31" s="16">
        <f t="shared" si="3"/>
        <v>2.7427939156481518E-4</v>
      </c>
      <c r="D31" s="36">
        <v>99398.999130994605</v>
      </c>
      <c r="E31" s="26">
        <f t="shared" si="4"/>
        <v>27.263097003800794</v>
      </c>
      <c r="F31" s="26">
        <f t="shared" si="0"/>
        <v>11.916065919791604</v>
      </c>
      <c r="G31" s="26">
        <f>SUM(F31:$F$109)</f>
        <v>8856.0549637494914</v>
      </c>
      <c r="H31" s="26">
        <f>SUM(G31:$G$109)</f>
        <v>462034.71388704551</v>
      </c>
      <c r="I31" s="26">
        <f t="shared" si="1"/>
        <v>44748.341562822003</v>
      </c>
      <c r="J31" s="26">
        <f>SUM(I31:$I$109)</f>
        <v>1232301.8399014892</v>
      </c>
      <c r="K31" s="26">
        <f>SUM(J31:$J$109)</f>
        <v>26445837.99316258</v>
      </c>
      <c r="M31" s="35"/>
    </row>
    <row r="32" spans="1:13" x14ac:dyDescent="0.25">
      <c r="A32" s="15">
        <v>28</v>
      </c>
      <c r="B32" s="24">
        <f t="shared" si="2"/>
        <v>0.99971019300472175</v>
      </c>
      <c r="C32" s="16">
        <f t="shared" si="3"/>
        <v>2.8980699527829E-4</v>
      </c>
      <c r="D32" s="36">
        <v>99371.736033990805</v>
      </c>
      <c r="E32" s="26">
        <f t="shared" si="4"/>
        <v>28.798624235598254</v>
      </c>
      <c r="F32" s="26">
        <f t="shared" si="0"/>
        <v>12.220591433660591</v>
      </c>
      <c r="G32" s="26">
        <f>SUM(F32:$F$109)</f>
        <v>8844.1388978297</v>
      </c>
      <c r="H32" s="26">
        <f>SUM(G32:$G$109)</f>
        <v>453178.65892329603</v>
      </c>
      <c r="I32" s="26">
        <f t="shared" si="1"/>
        <v>43433.075742645262</v>
      </c>
      <c r="J32" s="26">
        <f>SUM(I32:$I$109)</f>
        <v>1187553.4983386672</v>
      </c>
      <c r="K32" s="26">
        <f>SUM(J32:$J$109)</f>
        <v>25213536.153261095</v>
      </c>
      <c r="M32" s="35"/>
    </row>
    <row r="33" spans="1:13" x14ac:dyDescent="0.25">
      <c r="A33" s="15">
        <v>29</v>
      </c>
      <c r="B33" s="24">
        <f t="shared" si="2"/>
        <v>0.99969182887406649</v>
      </c>
      <c r="C33" s="16">
        <f t="shared" si="3"/>
        <v>3.0817112593347392E-4</v>
      </c>
      <c r="D33" s="36">
        <v>99342.937409755206</v>
      </c>
      <c r="E33" s="26">
        <f t="shared" si="4"/>
        <v>30.614624875102891</v>
      </c>
      <c r="F33" s="26">
        <f t="shared" si="0"/>
        <v>12.612820096088708</v>
      </c>
      <c r="G33" s="26">
        <f>SUM(F33:$F$109)</f>
        <v>8831.9183063960409</v>
      </c>
      <c r="H33" s="26">
        <f>SUM(G33:$G$109)</f>
        <v>444334.52002546628</v>
      </c>
      <c r="I33" s="26">
        <f t="shared" si="1"/>
        <v>42155.814110163679</v>
      </c>
      <c r="J33" s="26">
        <f>SUM(I33:$I$109)</f>
        <v>1144120.422596022</v>
      </c>
      <c r="K33" s="26">
        <f>SUM(J33:$J$109)</f>
        <v>24025982.654922426</v>
      </c>
      <c r="M33" s="35"/>
    </row>
    <row r="34" spans="1:13" x14ac:dyDescent="0.25">
      <c r="A34" s="15">
        <v>30</v>
      </c>
      <c r="B34" s="24">
        <f t="shared" si="2"/>
        <v>0.99967057001533166</v>
      </c>
      <c r="C34" s="16">
        <f t="shared" si="3"/>
        <v>3.2942998466830973E-4</v>
      </c>
      <c r="D34" s="36">
        <v>99312.322784880103</v>
      </c>
      <c r="E34" s="26">
        <f t="shared" si="4"/>
        <v>32.716456972397282</v>
      </c>
      <c r="F34" s="26">
        <f t="shared" si="0"/>
        <v>13.086162224174316</v>
      </c>
      <c r="G34" s="26">
        <f>SUM(F34:$F$109)</f>
        <v>8819.3054862999525</v>
      </c>
      <c r="H34" s="26">
        <f>SUM(G34:$G$109)</f>
        <v>435502.60171907017</v>
      </c>
      <c r="I34" s="26">
        <f t="shared" si="1"/>
        <v>40915.362044140493</v>
      </c>
      <c r="J34" s="26">
        <f>SUM(I34:$I$109)</f>
        <v>1101964.6084858587</v>
      </c>
      <c r="K34" s="26">
        <f>SUM(J34:$J$109)</f>
        <v>22881862.232326403</v>
      </c>
      <c r="M34" s="35"/>
    </row>
    <row r="35" spans="1:13" x14ac:dyDescent="0.25">
      <c r="A35" s="15">
        <v>31</v>
      </c>
      <c r="B35" s="24">
        <f t="shared" si="2"/>
        <v>0.99964642542528159</v>
      </c>
      <c r="C35" s="16">
        <f t="shared" si="3"/>
        <v>3.5357457471841484E-4</v>
      </c>
      <c r="D35" s="36">
        <v>99279.606327907706</v>
      </c>
      <c r="E35" s="26">
        <f t="shared" si="4"/>
        <v>35.102744585601613</v>
      </c>
      <c r="F35" s="26">
        <f t="shared" si="0"/>
        <v>13.631695722439952</v>
      </c>
      <c r="G35" s="26">
        <f>SUM(F35:$F$109)</f>
        <v>8806.219324075777</v>
      </c>
      <c r="H35" s="26">
        <f>SUM(G35:$G$109)</f>
        <v>426683.29623277026</v>
      </c>
      <c r="I35" s="26">
        <f t="shared" si="1"/>
        <v>39710.566307815141</v>
      </c>
      <c r="J35" s="26">
        <f>SUM(I35:$I$109)</f>
        <v>1061049.2464417182</v>
      </c>
      <c r="K35" s="26">
        <f>SUM(J35:$J$109)</f>
        <v>21779897.623840548</v>
      </c>
      <c r="M35" s="35"/>
    </row>
    <row r="36" spans="1:13" x14ac:dyDescent="0.25">
      <c r="A36" s="15">
        <v>32</v>
      </c>
      <c r="B36" s="24">
        <f t="shared" si="2"/>
        <v>0.99961948053248317</v>
      </c>
      <c r="C36" s="16">
        <f t="shared" si="3"/>
        <v>3.8051946751684545E-4</v>
      </c>
      <c r="D36" s="36">
        <v>99244.503583322105</v>
      </c>
      <c r="E36" s="26">
        <f t="shared" si="4"/>
        <v>37.764465657499386</v>
      </c>
      <c r="F36" s="26">
        <f t="shared" ref="F36:F67" si="5">E36*$N$3^(A36+1)</f>
        <v>14.238194746796696</v>
      </c>
      <c r="G36" s="26">
        <f>SUM(F36:$F$109)</f>
        <v>8792.587628353338</v>
      </c>
      <c r="H36" s="26">
        <f>SUM(G36:$G$109)</f>
        <v>417877.07690869441</v>
      </c>
      <c r="I36" s="26">
        <f t="shared" ref="I36:I67" si="6">D36*$N$3^A36</f>
        <v>38540.316175942738</v>
      </c>
      <c r="J36" s="26">
        <f>SUM(I36:$I$109)</f>
        <v>1021338.6801339032</v>
      </c>
      <c r="K36" s="26">
        <f>SUM(J36:$J$109)</f>
        <v>20718848.377398826</v>
      </c>
      <c r="M36" s="35"/>
    </row>
    <row r="37" spans="1:13" x14ac:dyDescent="0.25">
      <c r="A37" s="15">
        <v>33</v>
      </c>
      <c r="B37" s="24">
        <f t="shared" si="2"/>
        <v>0.99959007671528766</v>
      </c>
      <c r="C37" s="16">
        <f t="shared" si="3"/>
        <v>4.0992328471229885E-4</v>
      </c>
      <c r="D37" s="36">
        <v>99206.739117664605</v>
      </c>
      <c r="E37" s="26">
        <f t="shared" si="4"/>
        <v>40.667152364709182</v>
      </c>
      <c r="F37" s="26">
        <f t="shared" si="5"/>
        <v>14.886003710158585</v>
      </c>
      <c r="G37" s="26">
        <f>SUM(F37:$F$109)</f>
        <v>8778.3494336065414</v>
      </c>
      <c r="H37" s="26">
        <f>SUM(G37:$G$109)</f>
        <v>409084.48928034108</v>
      </c>
      <c r="I37" s="26">
        <f t="shared" si="6"/>
        <v>37403.54450034324</v>
      </c>
      <c r="J37" s="26">
        <f>SUM(I37:$I$109)</f>
        <v>982798.36395796016</v>
      </c>
      <c r="K37" s="26">
        <f>SUM(J37:$J$109)</f>
        <v>19697509.697264917</v>
      </c>
      <c r="M37" s="35"/>
    </row>
    <row r="38" spans="1:13" x14ac:dyDescent="0.25">
      <c r="A38" s="15">
        <v>34</v>
      </c>
      <c r="B38" s="24">
        <f t="shared" si="2"/>
        <v>0.99955880003924924</v>
      </c>
      <c r="C38" s="16">
        <f t="shared" si="3"/>
        <v>4.4119996075078804E-4</v>
      </c>
      <c r="D38" s="36">
        <v>99166.071965299896</v>
      </c>
      <c r="E38" s="26">
        <f t="shared" si="4"/>
        <v>43.752067058900138</v>
      </c>
      <c r="F38" s="26">
        <f t="shared" si="5"/>
        <v>15.548758252532338</v>
      </c>
      <c r="G38" s="26">
        <f>SUM(F38:$F$109)</f>
        <v>8763.4634298963829</v>
      </c>
      <c r="H38" s="26">
        <f>SUM(G38:$G$109)</f>
        <v>400306.13984673459</v>
      </c>
      <c r="I38" s="26">
        <f t="shared" si="6"/>
        <v>36299.234870409498</v>
      </c>
      <c r="J38" s="26">
        <f>SUM(I38:$I$109)</f>
        <v>945394.81945761712</v>
      </c>
      <c r="K38" s="26">
        <f>SUM(J38:$J$109)</f>
        <v>18714711.333306953</v>
      </c>
      <c r="M38" s="35"/>
    </row>
    <row r="39" spans="1:13" x14ac:dyDescent="0.25">
      <c r="A39" s="15">
        <v>35</v>
      </c>
      <c r="B39" s="24">
        <f t="shared" si="2"/>
        <v>0.99952616990526144</v>
      </c>
      <c r="C39" s="16">
        <f t="shared" si="3"/>
        <v>4.7383009473860629E-4</v>
      </c>
      <c r="D39" s="36">
        <v>99122.319898240996</v>
      </c>
      <c r="E39" s="26">
        <f t="shared" si="4"/>
        <v>46.967138228093972</v>
      </c>
      <c r="F39" s="26">
        <f t="shared" si="5"/>
        <v>16.20518560081187</v>
      </c>
      <c r="G39" s="26">
        <f>SUM(F39:$F$109)</f>
        <v>8747.9146716438499</v>
      </c>
      <c r="H39" s="26">
        <f>SUM(G39:$G$109)</f>
        <v>391542.67641683819</v>
      </c>
      <c r="I39" s="26">
        <f t="shared" si="6"/>
        <v>35226.426844086789</v>
      </c>
      <c r="J39" s="26">
        <f>SUM(I39:$I$109)</f>
        <v>909095.58458720753</v>
      </c>
      <c r="K39" s="26">
        <f>SUM(J39:$J$109)</f>
        <v>17769316.513849333</v>
      </c>
      <c r="M39" s="35"/>
    </row>
    <row r="40" spans="1:13" x14ac:dyDescent="0.25">
      <c r="A40" s="15">
        <v>36</v>
      </c>
      <c r="B40" s="24">
        <f t="shared" si="2"/>
        <v>0.99949154984996602</v>
      </c>
      <c r="C40" s="16">
        <f t="shared" si="3"/>
        <v>5.0845015003396867E-4</v>
      </c>
      <c r="D40" s="36">
        <v>99075.352760012902</v>
      </c>
      <c r="E40" s="26">
        <f t="shared" si="4"/>
        <v>50.374877975496929</v>
      </c>
      <c r="F40" s="26">
        <f t="shared" si="5"/>
        <v>16.874724572641139</v>
      </c>
      <c r="G40" s="26">
        <f>SUM(F40:$F$109)</f>
        <v>8731.7094860430389</v>
      </c>
      <c r="H40" s="26">
        <f>SUM(G40:$G$109)</f>
        <v>382794.76174519432</v>
      </c>
      <c r="I40" s="26">
        <f t="shared" si="6"/>
        <v>34184.209226133935</v>
      </c>
      <c r="J40" s="26">
        <f>SUM(I40:$I$109)</f>
        <v>873869.15774312068</v>
      </c>
      <c r="K40" s="26">
        <f>SUM(J40:$J$109)</f>
        <v>16860220.929262124</v>
      </c>
      <c r="M40" s="35"/>
    </row>
    <row r="41" spans="1:13" x14ac:dyDescent="0.25">
      <c r="A41" s="15">
        <v>37</v>
      </c>
      <c r="B41" s="24">
        <f t="shared" si="2"/>
        <v>0.99945374453467251</v>
      </c>
      <c r="C41" s="16">
        <f t="shared" si="3"/>
        <v>5.4625546532750737E-4</v>
      </c>
      <c r="D41" s="36">
        <v>99024.977882037405</v>
      </c>
      <c r="E41" s="26">
        <f t="shared" si="4"/>
        <v>54.092935371998465</v>
      </c>
      <c r="F41" s="26">
        <f t="shared" si="5"/>
        <v>17.592437241809073</v>
      </c>
      <c r="G41" s="26">
        <f>SUM(F41:$F$109)</f>
        <v>8714.834761470398</v>
      </c>
      <c r="H41" s="26">
        <f>SUM(G41:$G$109)</f>
        <v>374063.0522591513</v>
      </c>
      <c r="I41" s="26">
        <f t="shared" si="6"/>
        <v>33171.677922159332</v>
      </c>
      <c r="J41" s="26">
        <f>SUM(I41:$I$109)</f>
        <v>839684.94851698668</v>
      </c>
      <c r="K41" s="26">
        <f>SUM(J41:$J$109)</f>
        <v>15986351.771519</v>
      </c>
      <c r="M41" s="35"/>
    </row>
    <row r="42" spans="1:13" x14ac:dyDescent="0.25">
      <c r="A42" s="15">
        <v>38</v>
      </c>
      <c r="B42" s="24">
        <f t="shared" si="2"/>
        <v>0.99941151678777451</v>
      </c>
      <c r="C42" s="16">
        <f t="shared" si="3"/>
        <v>5.8848321222548664E-4</v>
      </c>
      <c r="D42" s="36">
        <v>98970.884946665406</v>
      </c>
      <c r="E42" s="26">
        <f t="shared" si="4"/>
        <v>58.242704290212714</v>
      </c>
      <c r="F42" s="26">
        <f t="shared" si="5"/>
        <v>18.390340408090559</v>
      </c>
      <c r="G42" s="26">
        <f>SUM(F42:$F$109)</f>
        <v>8697.2423242285895</v>
      </c>
      <c r="H42" s="26">
        <f>SUM(G42:$G$109)</f>
        <v>365348.21749768092</v>
      </c>
      <c r="I42" s="26">
        <f t="shared" si="6"/>
        <v>32187.920108543945</v>
      </c>
      <c r="J42" s="26">
        <f>SUM(I42:$I$109)</f>
        <v>806513.27059482737</v>
      </c>
      <c r="K42" s="26">
        <f>SUM(J42:$J$109)</f>
        <v>15146666.823002012</v>
      </c>
      <c r="M42" s="35"/>
    </row>
    <row r="43" spans="1:13" x14ac:dyDescent="0.25">
      <c r="A43" s="15">
        <v>39</v>
      </c>
      <c r="B43" s="24">
        <f t="shared" si="2"/>
        <v>0.99936413417871728</v>
      </c>
      <c r="C43" s="16">
        <f t="shared" si="3"/>
        <v>6.3586582128275372E-4</v>
      </c>
      <c r="D43" s="36">
        <v>98912.642242375194</v>
      </c>
      <c r="E43" s="26">
        <f t="shared" si="4"/>
        <v>62.895168494695099</v>
      </c>
      <c r="F43" s="26">
        <f t="shared" si="5"/>
        <v>19.280944153669978</v>
      </c>
      <c r="G43" s="26">
        <f>SUM(F43:$F$109)</f>
        <v>8678.8519838204975</v>
      </c>
      <c r="H43" s="26">
        <f>SUM(G43:$G$109)</f>
        <v>356650.97517345235</v>
      </c>
      <c r="I43" s="26">
        <f t="shared" si="6"/>
        <v>31232.017531964677</v>
      </c>
      <c r="J43" s="26">
        <f>SUM(I43:$I$109)</f>
        <v>774325.35048628342</v>
      </c>
      <c r="K43" s="26">
        <f>SUM(J43:$J$109)</f>
        <v>14340153.552407186</v>
      </c>
      <c r="M43" s="35"/>
    </row>
    <row r="44" spans="1:13" x14ac:dyDescent="0.25">
      <c r="A44" s="15">
        <v>40</v>
      </c>
      <c r="B44" s="24">
        <f t="shared" si="2"/>
        <v>0.99931087217218983</v>
      </c>
      <c r="C44" s="16">
        <f t="shared" si="3"/>
        <v>6.8912782781011602E-4</v>
      </c>
      <c r="D44" s="36">
        <v>98849.747073880499</v>
      </c>
      <c r="E44" s="26">
        <f t="shared" si="4"/>
        <v>68.120111480602645</v>
      </c>
      <c r="F44" s="26">
        <f t="shared" si="5"/>
        <v>20.274452590925296</v>
      </c>
      <c r="G44" s="26">
        <f>SUM(F44:$F$109)</f>
        <v>8659.5710396668273</v>
      </c>
      <c r="H44" s="26">
        <f>SUM(G44:$G$109)</f>
        <v>347972.12318963185</v>
      </c>
      <c r="I44" s="26">
        <f t="shared" si="6"/>
        <v>30303.066174258631</v>
      </c>
      <c r="J44" s="26">
        <f>SUM(I44:$I$109)</f>
        <v>743093.33295431873</v>
      </c>
      <c r="K44" s="26">
        <f>SUM(J44:$J$109)</f>
        <v>13565828.201920902</v>
      </c>
      <c r="M44" s="35"/>
    </row>
    <row r="45" spans="1:13" x14ac:dyDescent="0.25">
      <c r="A45" s="15">
        <v>41</v>
      </c>
      <c r="B45" s="24">
        <f t="shared" si="2"/>
        <v>0.99925082930645526</v>
      </c>
      <c r="C45" s="16">
        <f t="shared" si="3"/>
        <v>7.4917069354468865E-4</v>
      </c>
      <c r="D45" s="36">
        <v>98781.626962399896</v>
      </c>
      <c r="E45" s="26">
        <f t="shared" si="4"/>
        <v>74.004299980893848</v>
      </c>
      <c r="F45" s="26">
        <f t="shared" si="5"/>
        <v>21.384225097388903</v>
      </c>
      <c r="G45" s="26">
        <f>SUM(F45:$F$109)</f>
        <v>8639.2965870759035</v>
      </c>
      <c r="H45" s="26">
        <f>SUM(G45:$G$109)</f>
        <v>339312.55214996496</v>
      </c>
      <c r="I45" s="26">
        <f t="shared" si="6"/>
        <v>29400.17814377668</v>
      </c>
      <c r="J45" s="26">
        <f>SUM(I45:$I$109)</f>
        <v>712790.2667800599</v>
      </c>
      <c r="K45" s="26">
        <f>SUM(J45:$J$109)</f>
        <v>12822734.868966585</v>
      </c>
      <c r="M45" s="35"/>
    </row>
    <row r="46" spans="1:13" x14ac:dyDescent="0.25">
      <c r="A46" s="15">
        <v>42</v>
      </c>
      <c r="B46" s="24">
        <f t="shared" si="2"/>
        <v>0.99918283352369486</v>
      </c>
      <c r="C46" s="16">
        <f t="shared" si="3"/>
        <v>8.1716647630516591E-4</v>
      </c>
      <c r="D46" s="36">
        <v>98707.622662419002</v>
      </c>
      <c r="E46" s="26">
        <f t="shared" si="4"/>
        <v>80.660560195508879</v>
      </c>
      <c r="F46" s="26">
        <f t="shared" si="5"/>
        <v>22.62875037276525</v>
      </c>
      <c r="G46" s="26">
        <f>SUM(F46:$F$109)</f>
        <v>8617.9123619785132</v>
      </c>
      <c r="H46" s="26">
        <f>SUM(G46:$G$109)</f>
        <v>330673.25556288916</v>
      </c>
      <c r="I46" s="26">
        <f t="shared" si="6"/>
        <v>28522.478050413949</v>
      </c>
      <c r="J46" s="26">
        <f>SUM(I46:$I$109)</f>
        <v>683390.08863628318</v>
      </c>
      <c r="K46" s="26">
        <f>SUM(J46:$J$109)</f>
        <v>12109944.602186527</v>
      </c>
      <c r="M46" s="35"/>
    </row>
    <row r="47" spans="1:13" x14ac:dyDescent="0.25">
      <c r="A47" s="15">
        <v>43</v>
      </c>
      <c r="B47" s="24">
        <f t="shared" si="2"/>
        <v>0.99910548249309705</v>
      </c>
      <c r="C47" s="16">
        <f t="shared" si="3"/>
        <v>8.945175069029692E-4</v>
      </c>
      <c r="D47" s="36">
        <v>98626.962102223493</v>
      </c>
      <c r="E47" s="26">
        <f t="shared" si="4"/>
        <v>88.223544253094587</v>
      </c>
      <c r="F47" s="26">
        <f t="shared" si="5"/>
        <v>24.029604004696147</v>
      </c>
      <c r="G47" s="26">
        <f>SUM(F47:$F$109)</f>
        <v>8595.2836116057479</v>
      </c>
      <c r="H47" s="26">
        <f>SUM(G47:$G$109)</f>
        <v>322055.34320091066</v>
      </c>
      <c r="I47" s="26">
        <f t="shared" si="6"/>
        <v>27669.097512165048</v>
      </c>
      <c r="J47" s="26">
        <f>SUM(I47:$I$109)</f>
        <v>654867.61058586917</v>
      </c>
      <c r="K47" s="26">
        <f>SUM(J47:$J$109)</f>
        <v>11426554.513550242</v>
      </c>
      <c r="M47" s="35"/>
    </row>
    <row r="48" spans="1:13" x14ac:dyDescent="0.25">
      <c r="A48" s="15">
        <v>44</v>
      </c>
      <c r="B48" s="24">
        <f t="shared" si="2"/>
        <v>0.99901761261147304</v>
      </c>
      <c r="C48" s="16">
        <f t="shared" si="3"/>
        <v>9.8238738852691825E-4</v>
      </c>
      <c r="D48" s="36">
        <v>98538.738557970399</v>
      </c>
      <c r="E48" s="26">
        <f t="shared" si="4"/>
        <v>96.803214040701278</v>
      </c>
      <c r="F48" s="26">
        <f t="shared" si="5"/>
        <v>25.59850869690753</v>
      </c>
      <c r="G48" s="26">
        <f>SUM(F48:$F$109)</f>
        <v>8571.2540076010519</v>
      </c>
      <c r="H48" s="26">
        <f>SUM(G48:$G$109)</f>
        <v>313460.0595893049</v>
      </c>
      <c r="I48" s="26">
        <f t="shared" si="6"/>
        <v>26839.171864116714</v>
      </c>
      <c r="J48" s="26">
        <f>SUM(I48:$I$109)</f>
        <v>627198.51307370409</v>
      </c>
      <c r="K48" s="26">
        <f>SUM(J48:$J$109)</f>
        <v>10771686.902964374</v>
      </c>
      <c r="M48" s="35"/>
    </row>
    <row r="49" spans="1:13" x14ac:dyDescent="0.25">
      <c r="A49" s="15">
        <v>45</v>
      </c>
      <c r="B49" s="24">
        <f t="shared" si="2"/>
        <v>0.99891857614015445</v>
      </c>
      <c r="C49" s="16">
        <f t="shared" si="3"/>
        <v>1.0814238598455244E-3</v>
      </c>
      <c r="D49" s="36">
        <v>98441.935343929697</v>
      </c>
      <c r="E49" s="26">
        <f t="shared" si="4"/>
        <v>106.457457690296</v>
      </c>
      <c r="F49" s="26">
        <f t="shared" si="5"/>
        <v>27.331518059314504</v>
      </c>
      <c r="G49" s="26">
        <f>SUM(F49:$F$109)</f>
        <v>8545.6554989041433</v>
      </c>
      <c r="H49" s="26">
        <f>SUM(G49:$G$109)</f>
        <v>304888.80558170396</v>
      </c>
      <c r="I49" s="26">
        <f t="shared" si="6"/>
        <v>26031.84990306689</v>
      </c>
      <c r="J49" s="26">
        <f>SUM(I49:$I$109)</f>
        <v>600359.34120958741</v>
      </c>
      <c r="K49" s="26">
        <f>SUM(J49:$J$109)</f>
        <v>10144488.389890671</v>
      </c>
      <c r="M49" s="35"/>
    </row>
    <row r="50" spans="1:13" x14ac:dyDescent="0.25">
      <c r="A50" s="15">
        <v>46</v>
      </c>
      <c r="B50" s="24">
        <f t="shared" si="2"/>
        <v>0.99880783658120298</v>
      </c>
      <c r="C50" s="16">
        <f t="shared" si="3"/>
        <v>1.1921634187969836E-3</v>
      </c>
      <c r="D50" s="36">
        <v>98335.477886239401</v>
      </c>
      <c r="E50" s="26">
        <f t="shared" si="4"/>
        <v>117.23195950589434</v>
      </c>
      <c r="F50" s="26">
        <f t="shared" si="5"/>
        <v>29.221093442321926</v>
      </c>
      <c r="G50" s="26">
        <f>SUM(F50:$F$109)</f>
        <v>8518.3239808448288</v>
      </c>
      <c r="H50" s="26">
        <f>SUM(G50:$G$109)</f>
        <v>296343.15008279978</v>
      </c>
      <c r="I50" s="26">
        <f t="shared" si="6"/>
        <v>25246.309164529903</v>
      </c>
      <c r="J50" s="26">
        <f>SUM(I50:$I$109)</f>
        <v>574327.49130652053</v>
      </c>
      <c r="K50" s="26">
        <f>SUM(J50:$J$109)</f>
        <v>9544129.0486810859</v>
      </c>
      <c r="M50" s="35"/>
    </row>
    <row r="51" spans="1:13" x14ac:dyDescent="0.25">
      <c r="A51" s="15">
        <v>47</v>
      </c>
      <c r="B51" s="24">
        <f t="shared" si="2"/>
        <v>0.99868426034665181</v>
      </c>
      <c r="C51" s="16">
        <f t="shared" si="3"/>
        <v>1.3157396533481653E-3</v>
      </c>
      <c r="D51" s="36">
        <v>98218.245926733507</v>
      </c>
      <c r="E51" s="26">
        <f t="shared" si="4"/>
        <v>129.22964084810519</v>
      </c>
      <c r="F51" s="26">
        <f t="shared" si="5"/>
        <v>31.273418132304869</v>
      </c>
      <c r="G51" s="26">
        <f>SUM(F51:$F$109)</f>
        <v>8489.1028874025069</v>
      </c>
      <c r="H51" s="26">
        <f>SUM(G51:$G$109)</f>
        <v>287824.82610195497</v>
      </c>
      <c r="I51" s="26">
        <f t="shared" si="6"/>
        <v>24481.758677945931</v>
      </c>
      <c r="J51" s="26">
        <f>SUM(I51:$I$109)</f>
        <v>549081.18214199063</v>
      </c>
      <c r="K51" s="26">
        <f>SUM(J51:$J$109)</f>
        <v>8969801.5573745687</v>
      </c>
      <c r="M51" s="35"/>
    </row>
    <row r="52" spans="1:13" x14ac:dyDescent="0.25">
      <c r="A52" s="15">
        <v>48</v>
      </c>
      <c r="B52" s="24">
        <f t="shared" si="2"/>
        <v>0.99854600875330801</v>
      </c>
      <c r="C52" s="16">
        <f t="shared" si="3"/>
        <v>1.4539912466919596E-3</v>
      </c>
      <c r="D52" s="36">
        <v>98089.016285885402</v>
      </c>
      <c r="E52" s="26">
        <f t="shared" si="4"/>
        <v>142.62057107630244</v>
      </c>
      <c r="F52" s="26">
        <f t="shared" si="5"/>
        <v>33.508744845747231</v>
      </c>
      <c r="G52" s="26">
        <f>SUM(F52:$F$109)</f>
        <v>8457.829469270202</v>
      </c>
      <c r="H52" s="26">
        <f>SUM(G52:$G$109)</f>
        <v>279335.72321455245</v>
      </c>
      <c r="I52" s="26">
        <f t="shared" si="6"/>
        <v>23737.424327446268</v>
      </c>
      <c r="J52" s="26">
        <f>SUM(I52:$I$109)</f>
        <v>524599.42346404481</v>
      </c>
      <c r="K52" s="26">
        <f>SUM(J52:$J$109)</f>
        <v>8420720.3752325773</v>
      </c>
      <c r="M52" s="35"/>
    </row>
    <row r="53" spans="1:13" x14ac:dyDescent="0.25">
      <c r="A53" s="15">
        <v>49</v>
      </c>
      <c r="B53" s="24">
        <f t="shared" si="2"/>
        <v>0.99839100760769417</v>
      </c>
      <c r="C53" s="16">
        <f t="shared" si="3"/>
        <v>1.6089923923058439E-3</v>
      </c>
      <c r="D53" s="36">
        <v>97946.395714809099</v>
      </c>
      <c r="E53" s="26">
        <f t="shared" si="4"/>
        <v>157.59500555890554</v>
      </c>
      <c r="F53" s="26">
        <f t="shared" si="5"/>
        <v>35.948536507491944</v>
      </c>
      <c r="G53" s="26">
        <f>SUM(F53:$F$109)</f>
        <v>8424.320724424455</v>
      </c>
      <c r="H53" s="26">
        <f>SUM(G53:$G$109)</f>
        <v>270877.89374528214</v>
      </c>
      <c r="I53" s="26">
        <f t="shared" si="6"/>
        <v>23012.534291509852</v>
      </c>
      <c r="J53" s="26">
        <f>SUM(I53:$I$109)</f>
        <v>500861.99913659861</v>
      </c>
      <c r="K53" s="26">
        <f>SUM(J53:$J$109)</f>
        <v>7896120.9517685296</v>
      </c>
      <c r="M53" s="35"/>
    </row>
    <row r="54" spans="1:13" x14ac:dyDescent="0.25">
      <c r="A54" s="15">
        <v>50</v>
      </c>
      <c r="B54" s="24">
        <f t="shared" si="2"/>
        <v>0.99821770456463732</v>
      </c>
      <c r="C54" s="16">
        <f t="shared" si="3"/>
        <v>1.7822954353626803E-3</v>
      </c>
      <c r="D54" s="36">
        <v>97788.800709250194</v>
      </c>
      <c r="E54" s="26">
        <f t="shared" si="4"/>
        <v>174.28853313368745</v>
      </c>
      <c r="F54" s="26">
        <f t="shared" si="5"/>
        <v>38.59849352812153</v>
      </c>
      <c r="G54" s="26">
        <f>SUM(F54:$F$109)</f>
        <v>8388.3721879169643</v>
      </c>
      <c r="H54" s="26">
        <f>SUM(G54:$G$109)</f>
        <v>262453.57302085758</v>
      </c>
      <c r="I54" s="26">
        <f t="shared" si="6"/>
        <v>22306.317765929256</v>
      </c>
      <c r="J54" s="26">
        <f>SUM(I54:$I$109)</f>
        <v>477849.46484508872</v>
      </c>
      <c r="K54" s="26">
        <f>SUM(J54:$J$109)</f>
        <v>7395258.9526319318</v>
      </c>
      <c r="M54" s="35"/>
    </row>
    <row r="55" spans="1:13" x14ac:dyDescent="0.25">
      <c r="A55" s="15">
        <v>51</v>
      </c>
      <c r="B55" s="24">
        <f t="shared" si="2"/>
        <v>0.99802499310951864</v>
      </c>
      <c r="C55" s="16">
        <f t="shared" si="3"/>
        <v>1.9750068904813528E-3</v>
      </c>
      <c r="D55" s="36">
        <v>97614.512176116506</v>
      </c>
      <c r="E55" s="26">
        <f t="shared" si="4"/>
        <v>192.78933415880601</v>
      </c>
      <c r="F55" s="26">
        <f t="shared" si="5"/>
        <v>41.45217459664083</v>
      </c>
      <c r="G55" s="26">
        <f>SUM(F55:$F$109)</f>
        <v>8349.7736943888412</v>
      </c>
      <c r="H55" s="26">
        <f>SUM(G55:$G$109)</f>
        <v>254065.20083294067</v>
      </c>
      <c r="I55" s="26">
        <f t="shared" si="6"/>
        <v>21618.020696694457</v>
      </c>
      <c r="J55" s="26">
        <f>SUM(I55:$I$109)</f>
        <v>455543.14707915956</v>
      </c>
      <c r="K55" s="26">
        <f>SUM(J55:$J$109)</f>
        <v>6917409.4877868425</v>
      </c>
      <c r="M55" s="35"/>
    </row>
    <row r="56" spans="1:13" x14ac:dyDescent="0.25">
      <c r="A56" s="15">
        <v>52</v>
      </c>
      <c r="B56" s="24">
        <f t="shared" si="2"/>
        <v>0.99781210242264884</v>
      </c>
      <c r="C56" s="16">
        <f t="shared" si="3"/>
        <v>2.1878975773512053E-3</v>
      </c>
      <c r="D56" s="36">
        <v>97421.7228419577</v>
      </c>
      <c r="E56" s="26">
        <f t="shared" si="4"/>
        <v>213.14875138729985</v>
      </c>
      <c r="F56" s="26">
        <f t="shared" si="5"/>
        <v>44.494863986877952</v>
      </c>
      <c r="G56" s="26">
        <f>SUM(F56:$F$109)</f>
        <v>8308.3215197922</v>
      </c>
      <c r="H56" s="26">
        <f>SUM(G56:$G$109)</f>
        <v>245715.42713855181</v>
      </c>
      <c r="I56" s="26">
        <f t="shared" si="6"/>
        <v>20946.917433844581</v>
      </c>
      <c r="J56" s="26">
        <f>SUM(I56:$I$109)</f>
        <v>433925.12638246507</v>
      </c>
      <c r="K56" s="26">
        <f>SUM(J56:$J$109)</f>
        <v>6461866.340707683</v>
      </c>
      <c r="M56" s="35"/>
    </row>
    <row r="57" spans="1:13" ht="16.5" customHeight="1" x14ac:dyDescent="0.25">
      <c r="A57" s="15">
        <v>53</v>
      </c>
      <c r="B57" s="24">
        <f t="shared" si="2"/>
        <v>0.99757927330009133</v>
      </c>
      <c r="C57" s="16">
        <f t="shared" si="3"/>
        <v>2.4207266999087085E-3</v>
      </c>
      <c r="D57" s="36">
        <v>97208.574090570401</v>
      </c>
      <c r="E57" s="26">
        <f t="shared" si="4"/>
        <v>235.31539076109766</v>
      </c>
      <c r="F57" s="26">
        <f t="shared" si="5"/>
        <v>47.691413997993294</v>
      </c>
      <c r="G57" s="26">
        <f>SUM(F57:$F$109)</f>
        <v>8263.8266558053238</v>
      </c>
      <c r="H57" s="26">
        <f>SUM(G57:$G$109)</f>
        <v>237407.10561875967</v>
      </c>
      <c r="I57" s="26">
        <f t="shared" si="6"/>
        <v>20292.318178580677</v>
      </c>
      <c r="J57" s="26">
        <f>SUM(I57:$I$109)</f>
        <v>412978.20894862054</v>
      </c>
      <c r="K57" s="26">
        <f>SUM(J57:$J$109)</f>
        <v>6027941.2143252175</v>
      </c>
      <c r="M57" s="35"/>
    </row>
    <row r="58" spans="1:13" ht="12.75" customHeight="1" x14ac:dyDescent="0.25">
      <c r="A58" s="15">
        <v>54</v>
      </c>
      <c r="B58" s="24">
        <f t="shared" si="2"/>
        <v>0.99732773392673757</v>
      </c>
      <c r="C58" s="16">
        <f t="shared" si="3"/>
        <v>2.6722660732623866E-3</v>
      </c>
      <c r="D58" s="36">
        <v>96973.258699809303</v>
      </c>
      <c r="E58" s="26">
        <f t="shared" si="4"/>
        <v>259.13834923719696</v>
      </c>
      <c r="F58" s="26">
        <f t="shared" si="5"/>
        <v>50.989919826963515</v>
      </c>
      <c r="G58" s="26">
        <f>SUM(F58:$F$109)</f>
        <v>8216.1352418073293</v>
      </c>
      <c r="H58" s="26">
        <f>SUM(G58:$G$109)</f>
        <v>229143.27896295433</v>
      </c>
      <c r="I58" s="26">
        <f t="shared" si="6"/>
        <v>19653.58837103179</v>
      </c>
      <c r="J58" s="26">
        <f>SUM(I58:$I$109)</f>
        <v>392685.89077003993</v>
      </c>
      <c r="K58" s="26">
        <f>SUM(J58:$J$109)</f>
        <v>5614963.0053765969</v>
      </c>
      <c r="M58" s="35"/>
    </row>
    <row r="59" spans="1:13" x14ac:dyDescent="0.25">
      <c r="A59" s="15">
        <v>55</v>
      </c>
      <c r="B59" s="24">
        <f t="shared" si="2"/>
        <v>0.99705858646943979</v>
      </c>
      <c r="C59" s="16">
        <f t="shared" si="3"/>
        <v>2.9414135305602025E-3</v>
      </c>
      <c r="D59" s="36">
        <v>96714.120350572106</v>
      </c>
      <c r="E59" s="26">
        <f t="shared" si="4"/>
        <v>284.47622219540062</v>
      </c>
      <c r="F59" s="26">
        <f t="shared" si="5"/>
        <v>54.345224663313509</v>
      </c>
      <c r="G59" s="26">
        <f>SUM(F59:$F$109)</f>
        <v>8165.1453219803661</v>
      </c>
      <c r="H59" s="26">
        <f>SUM(G59:$G$109)</f>
        <v>220927.143721147</v>
      </c>
      <c r="I59" s="26">
        <f t="shared" si="6"/>
        <v>19030.163838456327</v>
      </c>
      <c r="J59" s="26">
        <f>SUM(I59:$I$109)</f>
        <v>373032.30239900807</v>
      </c>
      <c r="K59" s="26">
        <f>SUM(J59:$J$109)</f>
        <v>5222277.1146065565</v>
      </c>
      <c r="M59" s="35"/>
    </row>
    <row r="60" spans="1:13" x14ac:dyDescent="0.25">
      <c r="A60" s="15">
        <v>56</v>
      </c>
      <c r="B60" s="24">
        <f t="shared" si="2"/>
        <v>0.99676966099076336</v>
      </c>
      <c r="C60" s="16">
        <f t="shared" si="3"/>
        <v>3.23033900923668E-3</v>
      </c>
      <c r="D60" s="36">
        <v>96429.644128376705</v>
      </c>
      <c r="E60" s="26">
        <f t="shared" si="4"/>
        <v>311.50044107470603</v>
      </c>
      <c r="F60" s="26">
        <f t="shared" si="5"/>
        <v>57.774588081213309</v>
      </c>
      <c r="G60" s="26">
        <f>SUM(F60:$F$109)</f>
        <v>8110.800097317052</v>
      </c>
      <c r="H60" s="26">
        <f>SUM(G60:$G$109)</f>
        <v>212761.99839916665</v>
      </c>
      <c r="I60" s="26">
        <f t="shared" si="6"/>
        <v>18421.541997138946</v>
      </c>
      <c r="J60" s="26">
        <f>SUM(I60:$I$109)</f>
        <v>354002.13856055174</v>
      </c>
      <c r="K60" s="26">
        <f>SUM(J60:$J$109)</f>
        <v>4849244.8122075489</v>
      </c>
      <c r="M60" s="35"/>
    </row>
    <row r="61" spans="1:13" x14ac:dyDescent="0.25">
      <c r="A61" s="15">
        <v>57</v>
      </c>
      <c r="B61" s="24">
        <f t="shared" si="2"/>
        <v>0.99645727799532624</v>
      </c>
      <c r="C61" s="16">
        <f t="shared" si="3"/>
        <v>3.5427220046737491E-3</v>
      </c>
      <c r="D61" s="36">
        <v>96118.143687301999</v>
      </c>
      <c r="E61" s="26">
        <f t="shared" si="4"/>
        <v>340.519862689398</v>
      </c>
      <c r="F61" s="26">
        <f t="shared" si="5"/>
        <v>61.317355556267572</v>
      </c>
      <c r="G61" s="26">
        <f>SUM(F61:$F$109)</f>
        <v>8053.0255092358393</v>
      </c>
      <c r="H61" s="26">
        <f>SUM(G61:$G$109)</f>
        <v>204651.19830184957</v>
      </c>
      <c r="I61" s="26">
        <f t="shared" si="6"/>
        <v>17827.217642150772</v>
      </c>
      <c r="J61" s="26">
        <f>SUM(I61:$I$109)</f>
        <v>335580.59656341275</v>
      </c>
      <c r="K61" s="26">
        <f>SUM(J61:$J$109)</f>
        <v>4495242.6736469958</v>
      </c>
      <c r="M61" s="35"/>
    </row>
    <row r="62" spans="1:13" x14ac:dyDescent="0.25">
      <c r="A62" s="15">
        <v>58</v>
      </c>
      <c r="B62" s="24">
        <f t="shared" si="2"/>
        <v>0.99611603059110143</v>
      </c>
      <c r="C62" s="16">
        <f t="shared" si="3"/>
        <v>3.8839694088986126E-3</v>
      </c>
      <c r="D62" s="36">
        <v>95777.623824612601</v>
      </c>
      <c r="E62" s="26">
        <f t="shared" si="4"/>
        <v>371.99736099179427</v>
      </c>
      <c r="F62" s="26">
        <f t="shared" si="5"/>
        <v>65.034469405862666</v>
      </c>
      <c r="G62" s="26">
        <f>SUM(F62:$F$109)</f>
        <v>7991.7081536795713</v>
      </c>
      <c r="H62" s="26">
        <f>SUM(G62:$G$109)</f>
        <v>196598.17279261371</v>
      </c>
      <c r="I62" s="26">
        <f t="shared" si="6"/>
        <v>17246.660937793993</v>
      </c>
      <c r="J62" s="26">
        <f>SUM(I62:$I$109)</f>
        <v>317753.37892126193</v>
      </c>
      <c r="K62" s="26">
        <f>SUM(J62:$J$109)</f>
        <v>4159662.0770835849</v>
      </c>
      <c r="M62" s="35"/>
    </row>
    <row r="63" spans="1:13" x14ac:dyDescent="0.25">
      <c r="A63" s="15">
        <v>59</v>
      </c>
      <c r="B63" s="24">
        <f t="shared" si="2"/>
        <v>0.99573752396372583</v>
      </c>
      <c r="C63" s="16">
        <f t="shared" si="3"/>
        <v>4.2624760362741671E-3</v>
      </c>
      <c r="D63" s="36">
        <v>95405.626463620807</v>
      </c>
      <c r="E63" s="26">
        <f t="shared" si="4"/>
        <v>406.6641965269082</v>
      </c>
      <c r="F63" s="26">
        <f t="shared" si="5"/>
        <v>69.024370675555801</v>
      </c>
      <c r="G63" s="26">
        <f>SUM(F63:$F$109)</f>
        <v>7926.6736842737082</v>
      </c>
      <c r="H63" s="26">
        <f>SUM(G63:$G$109)</f>
        <v>188606.46463893415</v>
      </c>
      <c r="I63" s="26">
        <f t="shared" si="6"/>
        <v>16679.296538161125</v>
      </c>
      <c r="J63" s="26">
        <f>SUM(I63:$I$109)</f>
        <v>300506.71798346797</v>
      </c>
      <c r="K63" s="26">
        <f>SUM(J63:$J$109)</f>
        <v>3841908.6981623229</v>
      </c>
      <c r="M63" s="35"/>
    </row>
    <row r="64" spans="1:13" x14ac:dyDescent="0.25">
      <c r="A64" s="15">
        <v>60</v>
      </c>
      <c r="B64" s="24">
        <f t="shared" si="2"/>
        <v>0.99531078232864545</v>
      </c>
      <c r="C64" s="16">
        <f t="shared" si="3"/>
        <v>4.6892176713545404E-3</v>
      </c>
      <c r="D64" s="36">
        <v>94998.962267093899</v>
      </c>
      <c r="E64" s="26">
        <f t="shared" si="4"/>
        <v>445.47081262319989</v>
      </c>
      <c r="F64" s="26">
        <f t="shared" si="5"/>
        <v>73.408871396757505</v>
      </c>
      <c r="G64" s="26">
        <f>SUM(F64:$F$109)</f>
        <v>7857.6493135981527</v>
      </c>
      <c r="H64" s="26">
        <f>SUM(G64:$G$109)</f>
        <v>180679.79095466042</v>
      </c>
      <c r="I64" s="26">
        <f t="shared" si="6"/>
        <v>16124.467413946897</v>
      </c>
      <c r="J64" s="26">
        <f>SUM(I64:$I$109)</f>
        <v>283827.42144530686</v>
      </c>
      <c r="K64" s="26">
        <f>SUM(J64:$J$109)</f>
        <v>3541401.9801788554</v>
      </c>
      <c r="M64" s="35"/>
    </row>
    <row r="65" spans="1:11" x14ac:dyDescent="0.25">
      <c r="A65" s="15">
        <v>61</v>
      </c>
      <c r="B65" s="24">
        <f t="shared" si="2"/>
        <v>0.994826389641006</v>
      </c>
      <c r="C65" s="16">
        <f t="shared" si="3"/>
        <v>5.1736103589939764E-3</v>
      </c>
      <c r="D65" s="36">
        <v>94553.491454470699</v>
      </c>
      <c r="E65" s="26">
        <f t="shared" si="4"/>
        <v>489.18292286789801</v>
      </c>
      <c r="F65" s="26">
        <f t="shared" si="5"/>
        <v>78.264237045556726</v>
      </c>
      <c r="G65" s="26">
        <f>SUM(F65:$F$109)</f>
        <v>7784.2404422013951</v>
      </c>
      <c r="H65" s="26">
        <f>SUM(G65:$G$109)</f>
        <v>172822.14164106231</v>
      </c>
      <c r="I65" s="26">
        <f t="shared" si="6"/>
        <v>15581.413860590519</v>
      </c>
      <c r="J65" s="26">
        <f>SUM(I65:$I$109)</f>
        <v>267702.95403135987</v>
      </c>
      <c r="K65" s="26">
        <f>SUM(J65:$J$109)</f>
        <v>3257574.558733548</v>
      </c>
    </row>
    <row r="66" spans="1:11" x14ac:dyDescent="0.25">
      <c r="A66" s="15">
        <v>62</v>
      </c>
      <c r="B66" s="24">
        <f t="shared" si="2"/>
        <v>0.9942798117449444</v>
      </c>
      <c r="C66" s="16">
        <f t="shared" si="3"/>
        <v>5.7201882550555836E-3</v>
      </c>
      <c r="D66" s="36">
        <v>94064.308531602801</v>
      </c>
      <c r="E66" s="26">
        <f t="shared" si="4"/>
        <v>538.06555288239906</v>
      </c>
      <c r="F66" s="26">
        <f t="shared" si="5"/>
        <v>83.577626362414108</v>
      </c>
      <c r="G66" s="26">
        <f>SUM(F66:$F$109)</f>
        <v>7705.9762051558382</v>
      </c>
      <c r="H66" s="26">
        <f>SUM(G66:$G$109)</f>
        <v>165037.9011988609</v>
      </c>
      <c r="I66" s="26">
        <f t="shared" si="6"/>
        <v>15049.322035372423</v>
      </c>
      <c r="J66" s="26">
        <f>SUM(I66:$I$109)</f>
        <v>252121.54017076927</v>
      </c>
      <c r="K66" s="26">
        <f>SUM(J66:$J$109)</f>
        <v>2989871.6047021877</v>
      </c>
    </row>
    <row r="67" spans="1:11" x14ac:dyDescent="0.25">
      <c r="A67" s="15">
        <v>63</v>
      </c>
      <c r="B67" s="24">
        <f t="shared" si="2"/>
        <v>0.99366728843794072</v>
      </c>
      <c r="C67" s="16">
        <f t="shared" si="3"/>
        <v>6.3327115620592494E-3</v>
      </c>
      <c r="D67" s="36">
        <v>93526.242978720402</v>
      </c>
      <c r="E67" s="26">
        <f t="shared" si="4"/>
        <v>592.27472026730538</v>
      </c>
      <c r="F67" s="26">
        <f t="shared" si="5"/>
        <v>89.318375401769629</v>
      </c>
      <c r="G67" s="26">
        <f>SUM(F67:$F$109)</f>
        <v>7622.3985787934253</v>
      </c>
      <c r="H67" s="26">
        <f>SUM(G67:$G$109)</f>
        <v>157331.924993705</v>
      </c>
      <c r="I67" s="26">
        <f t="shared" si="6"/>
        <v>14527.414640989455</v>
      </c>
      <c r="J67" s="26">
        <f>SUM(I67:$I$109)</f>
        <v>237072.21813539683</v>
      </c>
      <c r="K67" s="26">
        <f>SUM(J67:$J$109)</f>
        <v>2737750.064531419</v>
      </c>
    </row>
    <row r="68" spans="1:11" x14ac:dyDescent="0.25">
      <c r="A68" s="15">
        <v>64</v>
      </c>
      <c r="B68" s="24">
        <f t="shared" si="2"/>
        <v>0.99298352560534731</v>
      </c>
      <c r="C68" s="16">
        <f t="shared" si="3"/>
        <v>7.0164743946526838E-3</v>
      </c>
      <c r="D68" s="36">
        <v>92933.968258453096</v>
      </c>
      <c r="E68" s="26">
        <f t="shared" si="4"/>
        <v>652.06880867890141</v>
      </c>
      <c r="F68" s="26">
        <f t="shared" ref="F68:F99" si="7">E68*$N$3^(A68+1)</f>
        <v>95.471516403249268</v>
      </c>
      <c r="G68" s="26">
        <f>SUM(F68:$F$109)</f>
        <v>7533.0802033916552</v>
      </c>
      <c r="H68" s="26">
        <f>SUM(G68:$G$109)</f>
        <v>149709.52641491161</v>
      </c>
      <c r="I68" s="26">
        <f t="shared" ref="I68:I99" si="8">D68*$N$3^A68</f>
        <v>14014.96768381129</v>
      </c>
      <c r="J68" s="26">
        <f>SUM(I68:$I$109)</f>
        <v>222544.80349440739</v>
      </c>
      <c r="K68" s="26">
        <f>SUM(J68:$J$109)</f>
        <v>2500677.846396022</v>
      </c>
    </row>
    <row r="69" spans="1:11" x14ac:dyDescent="0.25">
      <c r="A69" s="15">
        <v>65</v>
      </c>
      <c r="B69" s="24">
        <f t="shared" ref="B69:B109" si="9">D70/D69</f>
        <v>0.99222115287698442</v>
      </c>
      <c r="C69" s="16">
        <f t="shared" si="3"/>
        <v>7.77884712301563E-3</v>
      </c>
      <c r="D69" s="36">
        <v>92281.899449774195</v>
      </c>
      <c r="E69" s="26">
        <f t="shared" si="4"/>
        <v>717.84678804129362</v>
      </c>
      <c r="F69" s="26">
        <f t="shared" si="7"/>
        <v>102.04105284734473</v>
      </c>
      <c r="G69" s="26">
        <f>SUM(F69:$F$109)</f>
        <v>7437.6086869884057</v>
      </c>
      <c r="H69" s="26">
        <f>SUM(G69:$G$109)</f>
        <v>142176.44621151997</v>
      </c>
      <c r="I69" s="26">
        <f t="shared" si="8"/>
        <v>13511.293225161111</v>
      </c>
      <c r="J69" s="26">
        <f>SUM(I69:$I$109)</f>
        <v>208529.83581059609</v>
      </c>
      <c r="K69" s="26">
        <f>SUM(J69:$J$109)</f>
        <v>2278133.0429016142</v>
      </c>
    </row>
    <row r="70" spans="1:11" x14ac:dyDescent="0.25">
      <c r="A70" s="15">
        <v>66</v>
      </c>
      <c r="B70" s="24">
        <f t="shared" si="9"/>
        <v>0.99137208495878026</v>
      </c>
      <c r="C70" s="16">
        <f t="shared" ref="C70:C109" si="10">E70/D70</f>
        <v>8.6279150412197549E-3</v>
      </c>
      <c r="D70" s="36">
        <v>91564.052661732901</v>
      </c>
      <c r="E70" s="26">
        <f t="shared" ref="E70:E109" si="11">D70-D71</f>
        <v>790.00686719520309</v>
      </c>
      <c r="F70" s="26">
        <f t="shared" si="7"/>
        <v>109.02769013382422</v>
      </c>
      <c r="G70" s="26">
        <f>SUM(F70:$F$109)</f>
        <v>7335.5676341410617</v>
      </c>
      <c r="H70" s="26">
        <f>SUM(G70:$G$109)</f>
        <v>134738.83752453155</v>
      </c>
      <c r="I70" s="26">
        <f t="shared" si="8"/>
        <v>13015.719359930432</v>
      </c>
      <c r="J70" s="26">
        <f>SUM(I70:$I$109)</f>
        <v>195018.54258543497</v>
      </c>
      <c r="K70" s="26">
        <f>SUM(J70:$J$109)</f>
        <v>2069603.2070910174</v>
      </c>
    </row>
    <row r="71" spans="1:11" x14ac:dyDescent="0.25">
      <c r="A71" s="15">
        <v>67</v>
      </c>
      <c r="B71" s="24">
        <f t="shared" si="9"/>
        <v>0.99042638062270216</v>
      </c>
      <c r="C71" s="16">
        <f t="shared" si="10"/>
        <v>9.5736193772978043E-3</v>
      </c>
      <c r="D71" s="36">
        <v>90774.045794537698</v>
      </c>
      <c r="E71" s="26">
        <f t="shared" si="11"/>
        <v>869.03616377430444</v>
      </c>
      <c r="F71" s="26">
        <f t="shared" si="7"/>
        <v>116.44117238058736</v>
      </c>
      <c r="G71" s="26">
        <f>SUM(F71:$F$109)</f>
        <v>7226.539944007237</v>
      </c>
      <c r="H71" s="26">
        <f>SUM(G71:$G$109)</f>
        <v>127403.26989039045</v>
      </c>
      <c r="I71" s="26">
        <f t="shared" si="8"/>
        <v>12527.593047662713</v>
      </c>
      <c r="J71" s="26">
        <f>SUM(I71:$I$109)</f>
        <v>182002.82322550454</v>
      </c>
      <c r="K71" s="26">
        <f>SUM(J71:$J$109)</f>
        <v>1874584.664505583</v>
      </c>
    </row>
    <row r="72" spans="1:11" x14ac:dyDescent="0.25">
      <c r="A72" s="15">
        <v>68</v>
      </c>
      <c r="B72" s="24">
        <f t="shared" si="9"/>
        <v>0.98937215657644129</v>
      </c>
      <c r="C72" s="16">
        <f t="shared" si="10"/>
        <v>1.0627843423558683E-2</v>
      </c>
      <c r="D72" s="36">
        <v>89905.009630763394</v>
      </c>
      <c r="E72" s="26">
        <f t="shared" si="11"/>
        <v>955.49636534928868</v>
      </c>
      <c r="F72" s="26">
        <f t="shared" si="7"/>
        <v>124.29696793294528</v>
      </c>
      <c r="G72" s="26">
        <f>SUM(F72:$F$109)</f>
        <v>7110.09877162665</v>
      </c>
      <c r="H72" s="26">
        <f>SUM(G72:$G$109)</f>
        <v>120176.7299463832</v>
      </c>
      <c r="I72" s="26">
        <f t="shared" si="8"/>
        <v>12046.270524379326</v>
      </c>
      <c r="J72" s="26">
        <f>SUM(I72:$I$109)</f>
        <v>169475.23017784185</v>
      </c>
      <c r="K72" s="26">
        <f>SUM(J72:$J$109)</f>
        <v>1692581.8412800783</v>
      </c>
    </row>
    <row r="73" spans="1:11" x14ac:dyDescent="0.25">
      <c r="A73" s="15">
        <v>69</v>
      </c>
      <c r="B73" s="24">
        <f t="shared" si="9"/>
        <v>0.98819661715597906</v>
      </c>
      <c r="C73" s="16">
        <f t="shared" si="10"/>
        <v>1.1803382844020939E-2</v>
      </c>
      <c r="D73" s="36">
        <v>88949.513265414105</v>
      </c>
      <c r="E73" s="26">
        <f t="shared" si="11"/>
        <v>1049.9051588610018</v>
      </c>
      <c r="F73" s="26">
        <f t="shared" si="7"/>
        <v>132.60024922430446</v>
      </c>
      <c r="G73" s="26">
        <f>SUM(F73:$F$109)</f>
        <v>6985.8018036937046</v>
      </c>
      <c r="H73" s="26">
        <f>SUM(G73:$G$109)</f>
        <v>113066.63117475656</v>
      </c>
      <c r="I73" s="26">
        <f t="shared" si="8"/>
        <v>11571.11130816349</v>
      </c>
      <c r="J73" s="26">
        <f>SUM(I73:$I$109)</f>
        <v>157428.95965346252</v>
      </c>
      <c r="K73" s="26">
        <f>SUM(J73:$J$109)</f>
        <v>1523106.6111022364</v>
      </c>
    </row>
    <row r="74" spans="1:11" x14ac:dyDescent="0.25">
      <c r="A74" s="15">
        <v>70</v>
      </c>
      <c r="B74" s="24">
        <f t="shared" si="9"/>
        <v>0.98689012867460901</v>
      </c>
      <c r="C74" s="16">
        <f t="shared" si="10"/>
        <v>1.3109871325390932E-2</v>
      </c>
      <c r="D74" s="36">
        <v>87899.608106553103</v>
      </c>
      <c r="E74" s="26">
        <f t="shared" si="11"/>
        <v>1152.3525518292008</v>
      </c>
      <c r="F74" s="26">
        <f t="shared" si="7"/>
        <v>141.30008197813413</v>
      </c>
      <c r="G74" s="26">
        <f>SUM(F74:$F$109)</f>
        <v>6853.2015544694004</v>
      </c>
      <c r="H74" s="26">
        <f>SUM(G74:$G$109)</f>
        <v>106080.82937106286</v>
      </c>
      <c r="I74" s="26">
        <f t="shared" si="8"/>
        <v>11101.48839947811</v>
      </c>
      <c r="J74" s="26">
        <f>SUM(I74:$I$109)</f>
        <v>145857.84834529905</v>
      </c>
      <c r="K74" s="26">
        <f>SUM(J74:$J$109)</f>
        <v>1365677.6514487739</v>
      </c>
    </row>
    <row r="75" spans="1:11" x14ac:dyDescent="0.25">
      <c r="A75" s="15">
        <v>71</v>
      </c>
      <c r="B75" s="24">
        <f t="shared" si="9"/>
        <v>0.98544538257946479</v>
      </c>
      <c r="C75" s="16">
        <f t="shared" si="10"/>
        <v>1.4554617420535218E-2</v>
      </c>
      <c r="D75" s="36">
        <v>86747.255554723903</v>
      </c>
      <c r="E75" s="26">
        <f t="shared" si="11"/>
        <v>1262.573116880405</v>
      </c>
      <c r="F75" s="26">
        <f t="shared" si="7"/>
        <v>150.30601447751087</v>
      </c>
      <c r="G75" s="26">
        <f>SUM(F75:$F$109)</f>
        <v>6711.9014724912658</v>
      </c>
      <c r="H75" s="26">
        <f>SUM(G75:$G$109)</f>
        <v>99227.627816593464</v>
      </c>
      <c r="I75" s="26">
        <f t="shared" si="8"/>
        <v>10636.843995185081</v>
      </c>
      <c r="J75" s="26">
        <f>SUM(I75:$I$109)</f>
        <v>134756.35994582094</v>
      </c>
      <c r="K75" s="26">
        <f>SUM(J75:$J$109)</f>
        <v>1219819.8031034751</v>
      </c>
    </row>
    <row r="76" spans="1:11" x14ac:dyDescent="0.25">
      <c r="A76" s="15">
        <v>72</v>
      </c>
      <c r="B76" s="24">
        <f t="shared" si="9"/>
        <v>0.98384941239012669</v>
      </c>
      <c r="C76" s="16">
        <f t="shared" si="10"/>
        <v>1.6150587609873358E-2</v>
      </c>
      <c r="D76" s="36">
        <v>85484.682437843498</v>
      </c>
      <c r="E76" s="26">
        <f t="shared" si="11"/>
        <v>1380.6278530145937</v>
      </c>
      <c r="F76" s="26">
        <f t="shared" si="7"/>
        <v>159.57293285703528</v>
      </c>
      <c r="G76" s="26">
        <f>SUM(F76:$F$109)</f>
        <v>6561.595458013755</v>
      </c>
      <c r="H76" s="26">
        <f>SUM(G76:$G$109)</f>
        <v>92515.726344102193</v>
      </c>
      <c r="I76" s="26">
        <f t="shared" si="8"/>
        <v>10176.726990556548</v>
      </c>
      <c r="J76" s="26">
        <f>SUM(I76:$I$109)</f>
        <v>124119.51595063585</v>
      </c>
      <c r="K76" s="26">
        <f>SUM(J76:$J$109)</f>
        <v>1085063.4431576538</v>
      </c>
    </row>
    <row r="77" spans="1:11" x14ac:dyDescent="0.25">
      <c r="A77" s="15">
        <v>73</v>
      </c>
      <c r="B77" s="24">
        <f t="shared" si="9"/>
        <v>0.98205784866703671</v>
      </c>
      <c r="C77" s="16">
        <f t="shared" si="10"/>
        <v>1.7942151332963296E-2</v>
      </c>
      <c r="D77" s="36">
        <v>84104.054584828904</v>
      </c>
      <c r="E77" s="26">
        <f t="shared" si="11"/>
        <v>1509.0076750768058</v>
      </c>
      <c r="F77" s="26">
        <f t="shared" si="7"/>
        <v>169.33113542987371</v>
      </c>
      <c r="G77" s="26">
        <f>SUM(F77:$F$109)</f>
        <v>6402.0225251567199</v>
      </c>
      <c r="H77" s="26">
        <f>SUM(G77:$G$109)</f>
        <v>85954.130886088431</v>
      </c>
      <c r="I77" s="26">
        <f t="shared" si="8"/>
        <v>9720.7445337027202</v>
      </c>
      <c r="J77" s="26">
        <f>SUM(I77:$I$109)</f>
        <v>113942.7889600793</v>
      </c>
      <c r="K77" s="26">
        <f>SUM(J77:$J$109)</f>
        <v>960943.92720701848</v>
      </c>
    </row>
    <row r="78" spans="1:11" x14ac:dyDescent="0.25">
      <c r="A78" s="15">
        <v>74</v>
      </c>
      <c r="B78" s="24">
        <f t="shared" si="9"/>
        <v>0.98000395978323485</v>
      </c>
      <c r="C78" s="16">
        <f t="shared" si="10"/>
        <v>1.9996040216765106E-2</v>
      </c>
      <c r="D78" s="36">
        <v>82595.046909752098</v>
      </c>
      <c r="E78" s="26">
        <f t="shared" si="11"/>
        <v>1651.5738797130034</v>
      </c>
      <c r="F78" s="26">
        <f t="shared" si="7"/>
        <v>179.93106595625667</v>
      </c>
      <c r="G78" s="26">
        <f>SUM(F78:$F$109)</f>
        <v>6232.691389726846</v>
      </c>
      <c r="H78" s="26">
        <f>SUM(G78:$G$109)</f>
        <v>79552.108360931714</v>
      </c>
      <c r="I78" s="26">
        <f t="shared" si="8"/>
        <v>9268.2849167086897</v>
      </c>
      <c r="J78" s="26">
        <f>SUM(I78:$I$109)</f>
        <v>104222.04442637657</v>
      </c>
      <c r="K78" s="26">
        <f>SUM(J78:$J$109)</f>
        <v>847001.13824693928</v>
      </c>
    </row>
    <row r="79" spans="1:11" x14ac:dyDescent="0.25">
      <c r="A79" s="15">
        <v>75</v>
      </c>
      <c r="B79" s="24">
        <f t="shared" si="9"/>
        <v>0.97761318679701303</v>
      </c>
      <c r="C79" s="16">
        <f t="shared" si="10"/>
        <v>2.2386813202986931E-2</v>
      </c>
      <c r="D79" s="36">
        <v>80943.473030039095</v>
      </c>
      <c r="E79" s="26">
        <f t="shared" si="11"/>
        <v>1812.0664107244957</v>
      </c>
      <c r="F79" s="26">
        <f t="shared" si="7"/>
        <v>191.66597934258868</v>
      </c>
      <c r="G79" s="26">
        <f>SUM(F79:$F$109)</f>
        <v>6052.7603237705898</v>
      </c>
      <c r="H79" s="26">
        <f>SUM(G79:$G$109)</f>
        <v>73319.416971204875</v>
      </c>
      <c r="I79" s="26">
        <f t="shared" si="8"/>
        <v>8818.4038046347032</v>
      </c>
      <c r="J79" s="26">
        <f>SUM(I79:$I$109)</f>
        <v>94953.759509667885</v>
      </c>
      <c r="K79" s="26">
        <f>SUM(J79:$J$109)</f>
        <v>742779.0938205627</v>
      </c>
    </row>
    <row r="80" spans="1:11" x14ac:dyDescent="0.25">
      <c r="A80" s="15">
        <v>76</v>
      </c>
      <c r="B80" s="24">
        <f t="shared" si="9"/>
        <v>0.9748274185064707</v>
      </c>
      <c r="C80" s="16">
        <f t="shared" si="10"/>
        <v>2.5172581493529304E-2</v>
      </c>
      <c r="D80" s="36">
        <v>79131.406619314599</v>
      </c>
      <c r="E80" s="26">
        <f t="shared" si="11"/>
        <v>1991.941781822301</v>
      </c>
      <c r="F80" s="26">
        <f t="shared" si="7"/>
        <v>204.55511274007105</v>
      </c>
      <c r="G80" s="26">
        <f>SUM(F80:$F$109)</f>
        <v>5861.0943444280001</v>
      </c>
      <c r="H80" s="26">
        <f>SUM(G80:$G$109)</f>
        <v>67266.656647434269</v>
      </c>
      <c r="I80" s="26">
        <f t="shared" si="8"/>
        <v>8369.8911125357645</v>
      </c>
      <c r="J80" s="26">
        <f>SUM(I80:$I$109)</f>
        <v>86135.355705033173</v>
      </c>
      <c r="K80" s="26">
        <f>SUM(J80:$J$109)</f>
        <v>647825.33431089472</v>
      </c>
    </row>
    <row r="81" spans="1:11" x14ac:dyDescent="0.25">
      <c r="A81" s="15">
        <v>77</v>
      </c>
      <c r="B81" s="24">
        <f t="shared" si="9"/>
        <v>0.97158460093804488</v>
      </c>
      <c r="C81" s="16">
        <f t="shared" si="10"/>
        <v>2.841539906195507E-2</v>
      </c>
      <c r="D81" s="36">
        <v>77139.464837492298</v>
      </c>
      <c r="E81" s="26">
        <f t="shared" si="11"/>
        <v>2191.9486767829949</v>
      </c>
      <c r="F81" s="26">
        <f t="shared" si="7"/>
        <v>218.53794462662114</v>
      </c>
      <c r="G81" s="26">
        <f>SUM(F81:$F$109)</f>
        <v>5656.5392316879288</v>
      </c>
      <c r="H81" s="26">
        <f>SUM(G81:$G$109)</f>
        <v>61405.5623030063</v>
      </c>
      <c r="I81" s="26">
        <f t="shared" si="8"/>
        <v>7921.5527635082444</v>
      </c>
      <c r="J81" s="26">
        <f>SUM(I81:$I$109)</f>
        <v>77765.464592497417</v>
      </c>
      <c r="K81" s="26">
        <f>SUM(J81:$J$109)</f>
        <v>561689.97860586154</v>
      </c>
    </row>
    <row r="82" spans="1:11" x14ac:dyDescent="0.25">
      <c r="A82" s="15">
        <v>78</v>
      </c>
      <c r="B82" s="24">
        <f t="shared" si="9"/>
        <v>0.9678248364776072</v>
      </c>
      <c r="C82" s="16">
        <f t="shared" si="10"/>
        <v>3.2175163522392823E-2</v>
      </c>
      <c r="D82" s="36">
        <v>74947.516160709303</v>
      </c>
      <c r="E82" s="26">
        <f t="shared" si="11"/>
        <v>2411.4485880680004</v>
      </c>
      <c r="F82" s="26">
        <f t="shared" si="7"/>
        <v>233.41956507663784</v>
      </c>
      <c r="G82" s="26">
        <f>SUM(F82:$F$109)</f>
        <v>5438.0012870613073</v>
      </c>
      <c r="H82" s="26">
        <f>SUM(G82:$G$109)</f>
        <v>55749.02307131837</v>
      </c>
      <c r="I82" s="26">
        <f t="shared" si="8"/>
        <v>7472.2899811095385</v>
      </c>
      <c r="J82" s="26">
        <f>SUM(I82:$I$109)</f>
        <v>69843.911828989163</v>
      </c>
      <c r="K82" s="26">
        <f>SUM(J82:$J$109)</f>
        <v>483924.51401336439</v>
      </c>
    </row>
    <row r="83" spans="1:11" x14ac:dyDescent="0.25">
      <c r="A83" s="15">
        <v>79</v>
      </c>
      <c r="B83" s="24">
        <f t="shared" si="9"/>
        <v>0.96350417875292182</v>
      </c>
      <c r="C83" s="16">
        <f t="shared" si="10"/>
        <v>3.6495821247078175E-2</v>
      </c>
      <c r="D83" s="36">
        <v>72536.067572641303</v>
      </c>
      <c r="E83" s="26">
        <f t="shared" si="11"/>
        <v>2647.2633560971008</v>
      </c>
      <c r="F83" s="26">
        <f t="shared" si="7"/>
        <v>248.78212420833341</v>
      </c>
      <c r="G83" s="26">
        <f>SUM(F83:$F$109)</f>
        <v>5204.5817219846695</v>
      </c>
      <c r="H83" s="26">
        <f>SUM(G83:$G$109)</f>
        <v>50311.021784257064</v>
      </c>
      <c r="I83" s="26">
        <f t="shared" si="8"/>
        <v>7021.2309020200018</v>
      </c>
      <c r="J83" s="26">
        <f>SUM(I83:$I$109)</f>
        <v>62371.621847879651</v>
      </c>
      <c r="K83" s="26">
        <f>SUM(J83:$J$109)</f>
        <v>414080.60218437522</v>
      </c>
    </row>
    <row r="84" spans="1:11" x14ac:dyDescent="0.25">
      <c r="A84" s="15">
        <v>80</v>
      </c>
      <c r="B84" s="24">
        <f t="shared" si="9"/>
        <v>0.95858763820165405</v>
      </c>
      <c r="C84" s="16">
        <f t="shared" si="10"/>
        <v>4.1412361798345954E-2</v>
      </c>
      <c r="D84" s="36">
        <v>69888.804216544202</v>
      </c>
      <c r="E84" s="26">
        <f t="shared" si="11"/>
        <v>2894.2604458692949</v>
      </c>
      <c r="F84" s="26">
        <f t="shared" si="7"/>
        <v>264.07203260194393</v>
      </c>
      <c r="G84" s="26">
        <f>SUM(F84:$F$109)</f>
        <v>4955.7995977763367</v>
      </c>
      <c r="H84" s="26">
        <f>SUM(G84:$G$109)</f>
        <v>45106.440062272392</v>
      </c>
      <c r="I84" s="26">
        <f t="shared" si="8"/>
        <v>6567.9469068790459</v>
      </c>
      <c r="J84" s="26">
        <f>SUM(I84:$I$109)</f>
        <v>55350.390945859661</v>
      </c>
      <c r="K84" s="26">
        <f>SUM(J84:$J$109)</f>
        <v>351708.98033649562</v>
      </c>
    </row>
    <row r="85" spans="1:11" x14ac:dyDescent="0.25">
      <c r="A85" s="15">
        <v>81</v>
      </c>
      <c r="B85" s="24">
        <f t="shared" si="9"/>
        <v>0.95294932427667833</v>
      </c>
      <c r="C85" s="16">
        <f t="shared" si="10"/>
        <v>4.705067572332168E-2</v>
      </c>
      <c r="D85" s="36">
        <v>66994.543770674907</v>
      </c>
      <c r="E85" s="26">
        <f t="shared" si="11"/>
        <v>3152.1385541859054</v>
      </c>
      <c r="F85" s="26">
        <f t="shared" si="7"/>
        <v>279.22408283796824</v>
      </c>
      <c r="G85" s="26">
        <f>SUM(F85:$F$109)</f>
        <v>4691.7275651743921</v>
      </c>
      <c r="H85" s="26">
        <f>SUM(G85:$G$109)</f>
        <v>40150.640464496064</v>
      </c>
      <c r="I85" s="26">
        <f t="shared" si="8"/>
        <v>6112.5754498048964</v>
      </c>
      <c r="J85" s="26">
        <f>SUM(I85:$I$109)</f>
        <v>48782.444038980611</v>
      </c>
      <c r="K85" s="26">
        <f>SUM(J85:$J$109)</f>
        <v>296358.5893906359</v>
      </c>
    </row>
    <row r="86" spans="1:11" x14ac:dyDescent="0.25">
      <c r="A86" s="15">
        <v>82</v>
      </c>
      <c r="B86" s="24">
        <f t="shared" si="9"/>
        <v>0.94656860585843072</v>
      </c>
      <c r="C86" s="16">
        <f t="shared" si="10"/>
        <v>5.3431394141569326E-2</v>
      </c>
      <c r="D86" s="36">
        <v>63842.405216489002</v>
      </c>
      <c r="E86" s="26">
        <f t="shared" si="11"/>
        <v>3411.1887160680053</v>
      </c>
      <c r="F86" s="26">
        <f t="shared" si="7"/>
        <v>293.37026684320307</v>
      </c>
      <c r="G86" s="26">
        <f>SUM(F86:$F$109)</f>
        <v>4412.5034823364258</v>
      </c>
      <c r="H86" s="26">
        <f>SUM(G86:$G$109)</f>
        <v>35458.91289932168</v>
      </c>
      <c r="I86" s="26">
        <f t="shared" si="8"/>
        <v>5655.3151888172706</v>
      </c>
      <c r="J86" s="26">
        <f>SUM(I86:$I$109)</f>
        <v>42669.868589175705</v>
      </c>
      <c r="K86" s="26">
        <f>SUM(J86:$J$109)</f>
        <v>247576.14535165511</v>
      </c>
    </row>
    <row r="87" spans="1:11" x14ac:dyDescent="0.25">
      <c r="A87" s="15">
        <v>83</v>
      </c>
      <c r="B87" s="24">
        <f t="shared" si="9"/>
        <v>0.93935070957492373</v>
      </c>
      <c r="C87" s="16">
        <f t="shared" si="10"/>
        <v>6.0649290425076267E-2</v>
      </c>
      <c r="D87" s="36">
        <v>60431.216500420996</v>
      </c>
      <c r="E87" s="26">
        <f t="shared" si="11"/>
        <v>3665.1104002746943</v>
      </c>
      <c r="F87" s="26">
        <f t="shared" si="7"/>
        <v>306.02731064246632</v>
      </c>
      <c r="G87" s="26">
        <f>SUM(F87:$F$109)</f>
        <v>4119.1332154932234</v>
      </c>
      <c r="H87" s="26">
        <f>SUM(G87:$G$109)</f>
        <v>31046.409416985254</v>
      </c>
      <c r="I87" s="26">
        <f t="shared" si="8"/>
        <v>5197.2270038531769</v>
      </c>
      <c r="J87" s="26">
        <f>SUM(I87:$I$109)</f>
        <v>37014.55340035844</v>
      </c>
      <c r="K87" s="26">
        <f>SUM(J87:$J$109)</f>
        <v>204906.27676247942</v>
      </c>
    </row>
    <row r="88" spans="1:11" x14ac:dyDescent="0.25">
      <c r="A88" s="15">
        <v>84</v>
      </c>
      <c r="B88" s="24">
        <f t="shared" si="9"/>
        <v>0.93118706890860992</v>
      </c>
      <c r="C88" s="16">
        <f t="shared" si="10"/>
        <v>6.8812931091390056E-2</v>
      </c>
      <c r="D88" s="36">
        <v>56766.106100146302</v>
      </c>
      <c r="E88" s="26">
        <f t="shared" si="11"/>
        <v>3906.2421473959039</v>
      </c>
      <c r="F88" s="26">
        <f t="shared" si="7"/>
        <v>316.66135201805736</v>
      </c>
      <c r="G88" s="26">
        <f>SUM(F88:$F$109)</f>
        <v>3813.1059048507564</v>
      </c>
      <c r="H88" s="26">
        <f>SUM(G88:$G$109)</f>
        <v>26927.276201492026</v>
      </c>
      <c r="I88" s="26">
        <f t="shared" si="8"/>
        <v>4739.8241494091617</v>
      </c>
      <c r="J88" s="26">
        <f>SUM(I88:$I$109)</f>
        <v>31817.32639650525</v>
      </c>
      <c r="K88" s="26">
        <f>SUM(J88:$J$109)</f>
        <v>167891.72336212095</v>
      </c>
    </row>
    <row r="89" spans="1:11" x14ac:dyDescent="0.25">
      <c r="A89" s="15">
        <v>85</v>
      </c>
      <c r="B89" s="24">
        <f t="shared" si="9"/>
        <v>0.9219732470484443</v>
      </c>
      <c r="C89" s="16">
        <f t="shared" si="10"/>
        <v>7.80267529515557E-2</v>
      </c>
      <c r="D89" s="36">
        <v>52859.863952750398</v>
      </c>
      <c r="E89" s="26">
        <f t="shared" si="11"/>
        <v>4124.4835456941</v>
      </c>
      <c r="F89" s="26">
        <f t="shared" si="7"/>
        <v>324.6147508191641</v>
      </c>
      <c r="G89" s="26">
        <f>SUM(F89:$F$109)</f>
        <v>3496.4445528326992</v>
      </c>
      <c r="H89" s="26">
        <f>SUM(G89:$G$109)</f>
        <v>23114.17029664127</v>
      </c>
      <c r="I89" s="26">
        <f t="shared" si="8"/>
        <v>4285.1096668257887</v>
      </c>
      <c r="J89" s="26">
        <f>SUM(I89:$I$109)</f>
        <v>27077.502247096083</v>
      </c>
      <c r="K89" s="26">
        <f>SUM(J89:$J$109)</f>
        <v>136074.39696561571</v>
      </c>
    </row>
    <row r="90" spans="1:11" x14ac:dyDescent="0.25">
      <c r="A90" s="15">
        <v>86</v>
      </c>
      <c r="B90" s="24">
        <f t="shared" si="9"/>
        <v>0.91164722948931665</v>
      </c>
      <c r="C90" s="16">
        <f t="shared" si="10"/>
        <v>8.835277051068334E-2</v>
      </c>
      <c r="D90" s="36">
        <v>48735.380407056298</v>
      </c>
      <c r="E90" s="26">
        <f t="shared" si="11"/>
        <v>4305.9058808554983</v>
      </c>
      <c r="F90" s="26">
        <f t="shared" si="7"/>
        <v>329.02279201164686</v>
      </c>
      <c r="G90" s="26">
        <f>SUM(F90:$F$109)</f>
        <v>3171.8298020135353</v>
      </c>
      <c r="H90" s="26">
        <f>SUM(G90:$G$109)</f>
        <v>19617.725743808573</v>
      </c>
      <c r="I90" s="26">
        <f t="shared" si="8"/>
        <v>3835.6858965845145</v>
      </c>
      <c r="J90" s="26">
        <f>SUM(I90:$I$109)</f>
        <v>22792.392580270294</v>
      </c>
      <c r="K90" s="26">
        <f>SUM(J90:$J$109)</f>
        <v>108996.89471851963</v>
      </c>
    </row>
    <row r="91" spans="1:11" x14ac:dyDescent="0.25">
      <c r="A91" s="15">
        <v>87</v>
      </c>
      <c r="B91" s="24">
        <f t="shared" si="9"/>
        <v>0.90024957730964028</v>
      </c>
      <c r="C91" s="16">
        <f t="shared" si="10"/>
        <v>9.9750422690359705E-2</v>
      </c>
      <c r="D91" s="36">
        <v>44429.4745262008</v>
      </c>
      <c r="E91" s="26">
        <f t="shared" si="11"/>
        <v>4431.8588638990987</v>
      </c>
      <c r="F91" s="26">
        <f t="shared" si="7"/>
        <v>328.78360075077279</v>
      </c>
      <c r="G91" s="26">
        <f>SUM(F91:$F$109)</f>
        <v>2842.8070100018881</v>
      </c>
      <c r="H91" s="26">
        <f>SUM(G91:$G$109)</f>
        <v>16445.895941795028</v>
      </c>
      <c r="I91" s="26">
        <f t="shared" si="8"/>
        <v>3394.9440978762314</v>
      </c>
      <c r="J91" s="26">
        <f>SUM(I91:$I$109)</f>
        <v>18956.706683685785</v>
      </c>
      <c r="K91" s="26">
        <f>SUM(J91:$J$109)</f>
        <v>86204.502138249329</v>
      </c>
    </row>
    <row r="92" spans="1:11" x14ac:dyDescent="0.25">
      <c r="A92" s="15">
        <v>88</v>
      </c>
      <c r="B92" s="24">
        <f t="shared" si="9"/>
        <v>0.88788969520374517</v>
      </c>
      <c r="C92" s="16">
        <f t="shared" si="10"/>
        <v>0.11211030479625481</v>
      </c>
      <c r="D92" s="36">
        <v>39997.615662301701</v>
      </c>
      <c r="E92" s="26">
        <f t="shared" si="11"/>
        <v>4484.1448830240988</v>
      </c>
      <c r="F92" s="26">
        <f t="shared" si="7"/>
        <v>322.97331227844836</v>
      </c>
      <c r="G92" s="26">
        <f>SUM(F92:$F$109)</f>
        <v>2514.023409251115</v>
      </c>
      <c r="H92" s="26">
        <f>SUM(G92:$G$109)</f>
        <v>13603.088931793138</v>
      </c>
      <c r="I92" s="26">
        <f t="shared" si="8"/>
        <v>2967.2786301970245</v>
      </c>
      <c r="J92" s="26">
        <f>SUM(I92:$I$109)</f>
        <v>15561.76258580956</v>
      </c>
      <c r="K92" s="26">
        <f>SUM(J92:$J$109)</f>
        <v>67247.795454563544</v>
      </c>
    </row>
    <row r="93" spans="1:11" x14ac:dyDescent="0.25">
      <c r="A93" s="15">
        <v>89</v>
      </c>
      <c r="B93" s="24">
        <f t="shared" si="9"/>
        <v>0.87472052694151781</v>
      </c>
      <c r="C93" s="16">
        <f t="shared" si="10"/>
        <v>0.12527947305848219</v>
      </c>
      <c r="D93" s="36">
        <v>35513.470779277603</v>
      </c>
      <c r="E93" s="26">
        <f t="shared" si="11"/>
        <v>4449.1089057057034</v>
      </c>
      <c r="F93" s="26">
        <f t="shared" si="7"/>
        <v>311.11633428537613</v>
      </c>
      <c r="G93" s="26">
        <f>SUM(F93:$F$109)</f>
        <v>2191.0500969726663</v>
      </c>
      <c r="H93" s="26">
        <f>SUM(G93:$G$109)</f>
        <v>11089.065522542023</v>
      </c>
      <c r="I93" s="26">
        <f t="shared" si="8"/>
        <v>2557.8797267477885</v>
      </c>
      <c r="J93" s="26">
        <f>SUM(I93:$I$109)</f>
        <v>12594.483955612535</v>
      </c>
      <c r="K93" s="26">
        <f>SUM(J93:$J$109)</f>
        <v>51686.032868754002</v>
      </c>
    </row>
    <row r="94" spans="1:11" x14ac:dyDescent="0.25">
      <c r="A94" s="15">
        <v>90</v>
      </c>
      <c r="B94" s="24">
        <f t="shared" si="9"/>
        <v>0.86092268160998831</v>
      </c>
      <c r="C94" s="16">
        <f t="shared" si="10"/>
        <v>0.13907731839001175</v>
      </c>
      <c r="D94" s="36">
        <v>31064.361873571899</v>
      </c>
      <c r="E94" s="26">
        <f t="shared" si="11"/>
        <v>4320.3481468733007</v>
      </c>
      <c r="F94" s="26">
        <f t="shared" si="7"/>
        <v>293.31298983516416</v>
      </c>
      <c r="G94" s="26">
        <f>SUM(F94:$F$109)</f>
        <v>1879.93376268729</v>
      </c>
      <c r="H94" s="26">
        <f>SUM(G94:$G$109)</f>
        <v>8898.0154255693578</v>
      </c>
      <c r="I94" s="26">
        <f t="shared" si="8"/>
        <v>2172.2620411979137</v>
      </c>
      <c r="J94" s="26">
        <f>SUM(I94:$I$109)</f>
        <v>10036.604228864746</v>
      </c>
      <c r="K94" s="26">
        <f>SUM(J94:$J$109)</f>
        <v>39091.548913141465</v>
      </c>
    </row>
    <row r="95" spans="1:11" x14ac:dyDescent="0.25">
      <c r="A95" s="15">
        <v>91</v>
      </c>
      <c r="B95" s="24">
        <f t="shared" si="9"/>
        <v>0.8450180168957625</v>
      </c>
      <c r="C95" s="16">
        <f t="shared" si="10"/>
        <v>0.15498198310423753</v>
      </c>
      <c r="D95" s="36">
        <v>26744.013726698598</v>
      </c>
      <c r="E95" s="26">
        <f t="shared" si="11"/>
        <v>4144.8402835306988</v>
      </c>
      <c r="F95" s="26">
        <f t="shared" si="7"/>
        <v>273.20153008481316</v>
      </c>
      <c r="G95" s="26">
        <f>SUM(F95:$F$109)</f>
        <v>1586.620772852126</v>
      </c>
      <c r="H95" s="26">
        <f>SUM(G95:$G$109)</f>
        <v>7018.0816628820712</v>
      </c>
      <c r="I95" s="26">
        <f t="shared" si="8"/>
        <v>1815.6792831725193</v>
      </c>
      <c r="J95" s="26">
        <f>SUM(I95:$I$109)</f>
        <v>7864.3421876668299</v>
      </c>
      <c r="K95" s="26">
        <f>SUM(J95:$J$109)</f>
        <v>29054.944684276717</v>
      </c>
    </row>
    <row r="96" spans="1:11" x14ac:dyDescent="0.25">
      <c r="A96" s="15">
        <v>92</v>
      </c>
      <c r="B96" s="24">
        <f t="shared" si="9"/>
        <v>0.82785465441992467</v>
      </c>
      <c r="C96" s="16">
        <f t="shared" si="10"/>
        <v>0.17214534558007535</v>
      </c>
      <c r="D96" s="36">
        <v>22599.1734431679</v>
      </c>
      <c r="E96" s="26">
        <f t="shared" si="11"/>
        <v>3890.3425221981997</v>
      </c>
      <c r="F96" s="26">
        <f t="shared" si="7"/>
        <v>248.95791752340247</v>
      </c>
      <c r="G96" s="26">
        <f>SUM(F96:$F$109)</f>
        <v>1313.4192427673129</v>
      </c>
      <c r="H96" s="26">
        <f>SUM(G96:$G$109)</f>
        <v>5431.4608900299445</v>
      </c>
      <c r="I96" s="26">
        <f t="shared" si="8"/>
        <v>1489.593890471031</v>
      </c>
      <c r="J96" s="26">
        <f>SUM(I96:$I$109)</f>
        <v>6048.6629044943111</v>
      </c>
      <c r="K96" s="26">
        <f>SUM(J96:$J$109)</f>
        <v>21190.602496609892</v>
      </c>
    </row>
    <row r="97" spans="1:11" x14ac:dyDescent="0.25">
      <c r="A97" s="15">
        <v>93</v>
      </c>
      <c r="B97" s="24">
        <f t="shared" si="9"/>
        <v>0.80946696559145348</v>
      </c>
      <c r="C97" s="16">
        <f t="shared" si="10"/>
        <v>0.19053303440854658</v>
      </c>
      <c r="D97" s="36">
        <v>18708.8309209697</v>
      </c>
      <c r="E97" s="26">
        <f t="shared" si="11"/>
        <v>3564.6503256087999</v>
      </c>
      <c r="F97" s="26">
        <f t="shared" si="7"/>
        <v>221.47148204179297</v>
      </c>
      <c r="G97" s="26">
        <f>SUM(F97:$F$109)</f>
        <v>1064.4613252439106</v>
      </c>
      <c r="H97" s="26">
        <f>SUM(G97:$G$109)</f>
        <v>4118.0416472626312</v>
      </c>
      <c r="I97" s="26">
        <f t="shared" si="8"/>
        <v>1197.249743128084</v>
      </c>
      <c r="J97" s="26">
        <f>SUM(I97:$I$109)</f>
        <v>4559.0690140232791</v>
      </c>
      <c r="K97" s="26">
        <f>SUM(J97:$J$109)</f>
        <v>15141.939592115576</v>
      </c>
    </row>
    <row r="98" spans="1:11" x14ac:dyDescent="0.25">
      <c r="A98" s="15">
        <v>94</v>
      </c>
      <c r="B98" s="24">
        <f t="shared" si="9"/>
        <v>0.78992020550011266</v>
      </c>
      <c r="C98" s="16">
        <f t="shared" si="10"/>
        <v>0.21007979449988734</v>
      </c>
      <c r="D98" s="36">
        <v>15144.1805953609</v>
      </c>
      <c r="E98" s="26">
        <f t="shared" si="11"/>
        <v>3181.4863473425994</v>
      </c>
      <c r="F98" s="26">
        <f t="shared" si="7"/>
        <v>191.90828170743487</v>
      </c>
      <c r="G98" s="26">
        <f>SUM(F98:$F$109)</f>
        <v>842.98984320211775</v>
      </c>
      <c r="H98" s="26">
        <f>SUM(G98:$G$109)</f>
        <v>3053.5803220187208</v>
      </c>
      <c r="I98" s="26">
        <f t="shared" si="8"/>
        <v>940.90690934469626</v>
      </c>
      <c r="J98" s="26">
        <f>SUM(I98:$I$109)</f>
        <v>3361.8192708951951</v>
      </c>
      <c r="K98" s="26">
        <f>SUM(J98:$J$109)</f>
        <v>10582.870578092296</v>
      </c>
    </row>
    <row r="99" spans="1:11" x14ac:dyDescent="0.25">
      <c r="A99" s="15">
        <v>95</v>
      </c>
      <c r="B99" s="24">
        <f t="shared" si="9"/>
        <v>0.76931232702982821</v>
      </c>
      <c r="C99" s="16">
        <f t="shared" si="10"/>
        <v>0.23068767297017184</v>
      </c>
      <c r="D99" s="36">
        <v>11962.694248018301</v>
      </c>
      <c r="E99" s="26">
        <f t="shared" si="11"/>
        <v>2759.6460985290014</v>
      </c>
      <c r="F99" s="26">
        <f t="shared" si="7"/>
        <v>161.61431258324845</v>
      </c>
      <c r="G99" s="26">
        <f>SUM(F99:$F$109)</f>
        <v>651.081561494683</v>
      </c>
      <c r="H99" s="26">
        <f>SUM(G99:$G$109)</f>
        <v>2210.5904788166031</v>
      </c>
      <c r="I99" s="26">
        <f t="shared" si="8"/>
        <v>721.59357202527985</v>
      </c>
      <c r="J99" s="26">
        <f>SUM(I99:$I$109)</f>
        <v>2420.9123615504991</v>
      </c>
      <c r="K99" s="26">
        <f>SUM(J99:$J$109)</f>
        <v>7221.0513071971027</v>
      </c>
    </row>
    <row r="100" spans="1:11" x14ac:dyDescent="0.25">
      <c r="A100" s="15">
        <v>96</v>
      </c>
      <c r="B100" s="24">
        <f t="shared" si="9"/>
        <v>0.74777416413503051</v>
      </c>
      <c r="C100" s="16">
        <f t="shared" si="10"/>
        <v>0.25222583586496944</v>
      </c>
      <c r="D100" s="36">
        <v>9203.0481494892992</v>
      </c>
      <c r="E100" s="26">
        <f t="shared" si="11"/>
        <v>2321.2465120104989</v>
      </c>
      <c r="F100" s="26">
        <f t="shared" ref="F100:F109" si="12">E100*$N$3^(A100+1)</f>
        <v>131.98071225133509</v>
      </c>
      <c r="G100" s="26">
        <f>SUM(F100:$F$109)</f>
        <v>489.46724891143435</v>
      </c>
      <c r="H100" s="26">
        <f>SUM(G100:$G$109)</f>
        <v>1559.5089173219203</v>
      </c>
      <c r="I100" s="26">
        <f t="shared" ref="I100:I109" si="13">D100*$N$3^A100</f>
        <v>538.96197093644071</v>
      </c>
      <c r="J100" s="26">
        <f>SUM(I100:$I$109)</f>
        <v>1699.318789525219</v>
      </c>
      <c r="K100" s="26">
        <f>SUM(J100:$J$109)</f>
        <v>4800.1389456466031</v>
      </c>
    </row>
    <row r="101" spans="1:11" x14ac:dyDescent="0.25">
      <c r="A101" s="15">
        <v>97</v>
      </c>
      <c r="B101" s="24">
        <f t="shared" si="9"/>
        <v>0.7254676916486289</v>
      </c>
      <c r="C101" s="16">
        <f t="shared" si="10"/>
        <v>0.2745323083513711</v>
      </c>
      <c r="D101" s="36">
        <v>6881.8016374788003</v>
      </c>
      <c r="E101" s="26">
        <f t="shared" si="11"/>
        <v>1889.2768891533005</v>
      </c>
      <c r="F101" s="26">
        <f t="shared" si="12"/>
        <v>104.29118231200115</v>
      </c>
      <c r="G101" s="26">
        <f>SUM(F101:$F$109)</f>
        <v>357.48653666009926</v>
      </c>
      <c r="H101" s="26">
        <f>SUM(G101:$G$109)</f>
        <v>1070.0416684104857</v>
      </c>
      <c r="I101" s="26">
        <f t="shared" si="13"/>
        <v>391.28333720151994</v>
      </c>
      <c r="J101" s="26">
        <f>SUM(I101:$I$109)</f>
        <v>1160.3568185887784</v>
      </c>
      <c r="K101" s="26">
        <f>SUM(J101:$J$109)</f>
        <v>3100.8201561213846</v>
      </c>
    </row>
    <row r="102" spans="1:11" x14ac:dyDescent="0.25">
      <c r="A102" s="15">
        <v>98</v>
      </c>
      <c r="B102" s="24">
        <f t="shared" si="9"/>
        <v>0.70258223143986909</v>
      </c>
      <c r="C102" s="16">
        <f t="shared" si="10"/>
        <v>0.29741776856013097</v>
      </c>
      <c r="D102" s="36">
        <v>4992.5247483254998</v>
      </c>
      <c r="E102" s="26">
        <f t="shared" si="11"/>
        <v>1484.8655701281996</v>
      </c>
      <c r="F102" s="26">
        <f t="shared" si="12"/>
        <v>79.579625581857087</v>
      </c>
      <c r="G102" s="26">
        <f>SUM(F102:$F$109)</f>
        <v>253.19535434809808</v>
      </c>
      <c r="H102" s="26">
        <f>SUM(G102:$G$109)</f>
        <v>712.55513175038641</v>
      </c>
      <c r="I102" s="26">
        <f t="shared" si="13"/>
        <v>275.59555283510559</v>
      </c>
      <c r="J102" s="26">
        <f>SUM(I102:$I$109)</f>
        <v>769.07348138725854</v>
      </c>
      <c r="K102" s="26">
        <f>SUM(J102:$J$109)</f>
        <v>1940.4633375326066</v>
      </c>
    </row>
    <row r="103" spans="1:11" x14ac:dyDescent="0.25">
      <c r="A103" s="15">
        <v>99</v>
      </c>
      <c r="B103" s="24">
        <f t="shared" si="9"/>
        <v>0.67932868602941798</v>
      </c>
      <c r="C103" s="16">
        <f t="shared" si="10"/>
        <v>0.32067131397058202</v>
      </c>
      <c r="D103" s="36">
        <v>3507.6591781973002</v>
      </c>
      <c r="E103" s="26">
        <f t="shared" si="11"/>
        <v>1124.8056776335002</v>
      </c>
      <c r="F103" s="26">
        <f t="shared" si="12"/>
        <v>58.526833686909796</v>
      </c>
      <c r="G103" s="26">
        <f>SUM(F103:$F$109)</f>
        <v>173.61572876624098</v>
      </c>
      <c r="H103" s="26">
        <f>SUM(G103:$G$109)</f>
        <v>459.35977740228839</v>
      </c>
      <c r="I103" s="26">
        <f t="shared" si="13"/>
        <v>187.98887231630374</v>
      </c>
      <c r="J103" s="26">
        <f>SUM(I103:$I$109)</f>
        <v>493.477928552153</v>
      </c>
      <c r="K103" s="26">
        <f>SUM(J103:$J$109)</f>
        <v>1171.3898561453479</v>
      </c>
    </row>
    <row r="104" spans="1:11" x14ac:dyDescent="0.25">
      <c r="A104" s="15">
        <v>100</v>
      </c>
      <c r="B104" s="24">
        <f t="shared" si="9"/>
        <v>0.65593211179784472</v>
      </c>
      <c r="C104" s="16">
        <f t="shared" si="10"/>
        <v>0.34406788820215534</v>
      </c>
      <c r="D104" s="36">
        <v>2382.8535005638</v>
      </c>
      <c r="E104" s="26">
        <f t="shared" si="11"/>
        <v>819.86337183410001</v>
      </c>
      <c r="F104" s="26">
        <f t="shared" si="12"/>
        <v>41.417300510384585</v>
      </c>
      <c r="G104" s="26">
        <f>SUM(F104:$F$109)</f>
        <v>115.08889507933122</v>
      </c>
      <c r="H104" s="26">
        <f>SUM(G104:$G$109)</f>
        <v>285.74404863604747</v>
      </c>
      <c r="I104" s="26">
        <f t="shared" si="13"/>
        <v>123.98663458134625</v>
      </c>
      <c r="J104" s="26">
        <f>SUM(I104:$I$109)</f>
        <v>305.48905623584926</v>
      </c>
      <c r="K104" s="26">
        <f>SUM(J104:$J$109)</f>
        <v>677.91192759319495</v>
      </c>
    </row>
    <row r="105" spans="1:11" x14ac:dyDescent="0.25">
      <c r="A105" s="15">
        <v>101</v>
      </c>
      <c r="B105" s="24">
        <f t="shared" si="9"/>
        <v>0.6326231559775245</v>
      </c>
      <c r="C105" s="16">
        <f t="shared" si="10"/>
        <v>0.36737684402247556</v>
      </c>
      <c r="D105" s="36">
        <v>1562.9901287297</v>
      </c>
      <c r="E105" s="26">
        <f t="shared" si="11"/>
        <v>574.20638073099997</v>
      </c>
      <c r="F105" s="26">
        <f t="shared" si="12"/>
        <v>28.16249283584154</v>
      </c>
      <c r="G105" s="26">
        <f>SUM(F105:$F$109)</f>
        <v>73.671594568946631</v>
      </c>
      <c r="H105" s="26">
        <f>SUM(G105:$G$109)</f>
        <v>170.65515355671619</v>
      </c>
      <c r="I105" s="26">
        <f t="shared" si="13"/>
        <v>78.958072869563225</v>
      </c>
      <c r="J105" s="26">
        <f>SUM(I105:$I$109)</f>
        <v>181.50242165450297</v>
      </c>
      <c r="K105" s="26">
        <f>SUM(J105:$J$109)</f>
        <v>372.42287135734557</v>
      </c>
    </row>
    <row r="106" spans="1:11" x14ac:dyDescent="0.25">
      <c r="A106" s="15">
        <v>102</v>
      </c>
      <c r="B106" s="24">
        <f t="shared" si="9"/>
        <v>0.60962903484260389</v>
      </c>
      <c r="C106" s="16">
        <f t="shared" si="10"/>
        <v>0.39037096515739611</v>
      </c>
      <c r="D106" s="36">
        <v>988.78374799870005</v>
      </c>
      <c r="E106" s="26">
        <f t="shared" si="11"/>
        <v>385.99246603820006</v>
      </c>
      <c r="F106" s="26">
        <f t="shared" si="12"/>
        <v>18.379965141112944</v>
      </c>
      <c r="G106" s="26">
        <f>SUM(F106:$F$109)</f>
        <v>45.509101733105091</v>
      </c>
      <c r="H106" s="26">
        <f>SUM(G106:$G$109)</f>
        <v>96.983558987769555</v>
      </c>
      <c r="I106" s="26">
        <f t="shared" si="13"/>
        <v>48.495830338491686</v>
      </c>
      <c r="J106" s="26">
        <f>SUM(I106:$I$109)</f>
        <v>102.54434878493973</v>
      </c>
      <c r="K106" s="26">
        <f>SUM(J106:$J$109)</f>
        <v>190.92044970284257</v>
      </c>
    </row>
    <row r="107" spans="1:11" x14ac:dyDescent="0.25">
      <c r="A107" s="15">
        <v>103</v>
      </c>
      <c r="B107" s="24">
        <f t="shared" si="9"/>
        <v>0.5871647941167355</v>
      </c>
      <c r="C107" s="16">
        <f t="shared" si="10"/>
        <v>0.4128352058832645</v>
      </c>
      <c r="D107" s="36">
        <v>602.79128196049999</v>
      </c>
      <c r="E107" s="26">
        <f t="shared" si="11"/>
        <v>248.85346299279996</v>
      </c>
      <c r="F107" s="26">
        <f t="shared" si="12"/>
        <v>11.504621084284793</v>
      </c>
      <c r="G107" s="26">
        <f>SUM(F107:$F$109)</f>
        <v>27.12913659199215</v>
      </c>
      <c r="H107" s="26">
        <f>SUM(G107:$G$109)</f>
        <v>51.474457254664465</v>
      </c>
      <c r="I107" s="26">
        <f t="shared" si="13"/>
        <v>28.703365284607145</v>
      </c>
      <c r="J107" s="26">
        <f>SUM(I107:$I$109)</f>
        <v>54.048518446448043</v>
      </c>
      <c r="K107" s="26">
        <f>SUM(J107:$J$109)</f>
        <v>88.376100917902846</v>
      </c>
    </row>
    <row r="108" spans="1:11" x14ac:dyDescent="0.25">
      <c r="A108" s="15">
        <v>104</v>
      </c>
      <c r="B108" s="24">
        <f t="shared" si="9"/>
        <v>0.56542555337711231</v>
      </c>
      <c r="C108" s="16">
        <f t="shared" si="10"/>
        <v>0.43457444662288763</v>
      </c>
      <c r="D108" s="36">
        <v>353.93781896770003</v>
      </c>
      <c r="E108" s="26">
        <f t="shared" si="11"/>
        <v>153.81233181680003</v>
      </c>
      <c r="F108" s="26">
        <f t="shared" si="12"/>
        <v>6.9037103527423991</v>
      </c>
      <c r="G108" s="26">
        <f>SUM(F108:$F$109)</f>
        <v>15.624515507707356</v>
      </c>
      <c r="H108" s="26">
        <f>SUM(G108:$G$109)</f>
        <v>24.345320662672314</v>
      </c>
      <c r="I108" s="26">
        <f t="shared" si="13"/>
        <v>16.362723852226996</v>
      </c>
      <c r="J108" s="26">
        <f>SUM(I108:$I$109)</f>
        <v>25.345153161840905</v>
      </c>
      <c r="K108" s="26">
        <f>SUM(J108:$J$109)</f>
        <v>34.327582471454811</v>
      </c>
    </row>
    <row r="109" spans="1:11" x14ac:dyDescent="0.25">
      <c r="A109" s="15">
        <v>105</v>
      </c>
      <c r="B109" s="24">
        <f t="shared" si="9"/>
        <v>0</v>
      </c>
      <c r="C109" s="16">
        <f t="shared" si="10"/>
        <v>1</v>
      </c>
      <c r="D109" s="36">
        <v>200.1254871509</v>
      </c>
      <c r="E109" s="26">
        <f t="shared" si="11"/>
        <v>200.1254871509</v>
      </c>
      <c r="F109" s="26">
        <f t="shared" si="12"/>
        <v>8.7208051549649568</v>
      </c>
      <c r="G109" s="26">
        <f>SUM(F109:$F$109)</f>
        <v>8.7208051549649568</v>
      </c>
      <c r="H109" s="26">
        <f>SUM(G109:$G$109)</f>
        <v>8.7208051549649568</v>
      </c>
      <c r="I109" s="26">
        <f t="shared" si="13"/>
        <v>8.9824293096139076</v>
      </c>
      <c r="J109" s="26">
        <f>SUM(I109:$I$109)</f>
        <v>8.9824293096139076</v>
      </c>
      <c r="K109" s="26">
        <f>SUM(J109:$J$109)</f>
        <v>8.9824293096139076</v>
      </c>
    </row>
    <row r="110" spans="1:11" ht="15" x14ac:dyDescent="0.25">
      <c r="A110" s="19"/>
    </row>
    <row r="111" spans="1:11" ht="15" x14ac:dyDescent="0.25">
      <c r="A111" s="19"/>
    </row>
  </sheetData>
  <mergeCells count="1">
    <mergeCell ref="A2:K2"/>
  </mergeCells>
  <pageMargins left="0.78740157480314965" right="0.78740157480314965" top="0.78740157480314965" bottom="0.98425196850393704" header="0.35433070866141736" footer="0.47244094488188981"/>
  <pageSetup paperSize="9" scale="73" fitToHeight="0" orientation="portrait" r:id="rId1"/>
  <headerFooter alignWithMargins="0">
    <evenHeader>&amp;L&amp;8Úmrtnostní tabulky za ČR, regiony soudržnosti a kraje
&amp;"Arial,Kurzíva"Life Tables for the Czech Republic, Cohesion Regions and Regions</evenHeader>
    <evenFooter>&amp;L&amp;G</evenFooter>
  </headerFooter>
  <rowBreaks count="1" manualBreakCount="1">
    <brk id="56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F111"/>
  <sheetViews>
    <sheetView tabSelected="1" topLeftCell="I7" zoomScaleNormal="100" workbookViewId="0">
      <selection activeCell="P23" sqref="P23"/>
    </sheetView>
  </sheetViews>
  <sheetFormatPr defaultColWidth="9.6640625" defaultRowHeight="13.2" x14ac:dyDescent="0.25"/>
  <cols>
    <col min="1" max="1" width="10.6640625" style="23" customWidth="1"/>
    <col min="2" max="2" width="10.6640625" style="20" customWidth="1"/>
    <col min="3" max="7" width="10.6640625" style="21" customWidth="1"/>
    <col min="8" max="8" width="10.6640625" style="31" customWidth="1"/>
    <col min="9" max="12" width="10.6640625" style="22" customWidth="1"/>
    <col min="13" max="13" width="10.6640625" style="23" customWidth="1"/>
    <col min="14" max="16" width="9.6640625" style="17"/>
    <col min="17" max="19" width="8.88671875"/>
    <col min="20" max="20" width="14.21875" customWidth="1"/>
    <col min="21" max="21" width="8.88671875"/>
    <col min="22" max="22" width="11.33203125" bestFit="1" customWidth="1"/>
    <col min="23" max="23" width="11" customWidth="1"/>
    <col min="24" max="16384" width="9.6640625" style="17"/>
  </cols>
  <sheetData>
    <row r="1" spans="1:240" s="9" customFormat="1" ht="16.5" customHeight="1" thickBot="1" x14ac:dyDescent="0.3">
      <c r="A1" s="1">
        <v>2024</v>
      </c>
      <c r="C1" s="9" t="s">
        <v>15</v>
      </c>
      <c r="D1" s="3" t="s">
        <v>22</v>
      </c>
      <c r="E1" s="3"/>
      <c r="F1" s="3"/>
      <c r="G1" s="4"/>
      <c r="H1" s="28"/>
      <c r="J1" s="2" t="s">
        <v>0</v>
      </c>
      <c r="K1" s="6"/>
      <c r="L1" s="6"/>
      <c r="M1" s="7"/>
      <c r="N1" s="8"/>
      <c r="O1" s="8"/>
      <c r="P1" s="8"/>
      <c r="Q1" s="41"/>
      <c r="R1" s="41"/>
      <c r="S1" s="41"/>
      <c r="T1" s="41"/>
      <c r="U1" s="41"/>
      <c r="V1" s="41"/>
      <c r="W1" s="41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</row>
    <row r="2" spans="1:240" s="10" customFormat="1" ht="16.5" customHeight="1" x14ac:dyDescent="0.25">
      <c r="A2" s="38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O2" s="32" t="s">
        <v>7</v>
      </c>
      <c r="P2" s="10">
        <v>0.03</v>
      </c>
      <c r="Q2" s="41"/>
      <c r="R2" s="41"/>
      <c r="S2" s="10" t="s">
        <v>24</v>
      </c>
      <c r="T2" s="10" t="s">
        <v>25</v>
      </c>
      <c r="U2" s="10" t="s">
        <v>26</v>
      </c>
      <c r="V2" s="10" t="s">
        <v>27</v>
      </c>
      <c r="W2" s="10" t="s">
        <v>23</v>
      </c>
    </row>
    <row r="3" spans="1:240" s="10" customFormat="1" ht="16.5" customHeight="1" thickBot="1" x14ac:dyDescent="0.3">
      <c r="A3" s="11" t="s">
        <v>2</v>
      </c>
      <c r="B3" s="12" t="s">
        <v>9</v>
      </c>
      <c r="C3" s="12" t="s">
        <v>4</v>
      </c>
      <c r="D3" s="13" t="s">
        <v>17</v>
      </c>
      <c r="E3" s="13" t="s">
        <v>18</v>
      </c>
      <c r="F3" s="13" t="s">
        <v>20</v>
      </c>
      <c r="G3" s="13" t="s">
        <v>6</v>
      </c>
      <c r="H3" s="29" t="s">
        <v>10</v>
      </c>
      <c r="I3" s="13" t="s">
        <v>11</v>
      </c>
      <c r="J3" s="25" t="s">
        <v>12</v>
      </c>
      <c r="K3" s="25" t="s">
        <v>3</v>
      </c>
      <c r="L3" s="25" t="s">
        <v>13</v>
      </c>
      <c r="M3" s="14" t="s">
        <v>14</v>
      </c>
      <c r="O3" s="32" t="s">
        <v>8</v>
      </c>
      <c r="P3" s="10">
        <f>1/(1+P2)</f>
        <v>0.970873786407767</v>
      </c>
      <c r="Q3" s="41"/>
      <c r="R3" s="41"/>
      <c r="S3" s="10">
        <v>0</v>
      </c>
      <c r="T3" s="10">
        <v>0</v>
      </c>
      <c r="U3" s="10">
        <f>($P$4-T4)*$P$3*C34</f>
        <v>5.8952685831077689</v>
      </c>
      <c r="V3" s="10">
        <f>$P$3*T4-T3</f>
        <v>84.648088110472457</v>
      </c>
      <c r="W3" s="10">
        <f t="shared" ref="W3:W8" si="0">U3+V3</f>
        <v>90.543356693580222</v>
      </c>
    </row>
    <row r="4" spans="1:240" ht="16.5" customHeight="1" x14ac:dyDescent="0.25">
      <c r="A4" s="15">
        <v>0</v>
      </c>
      <c r="B4" s="24">
        <f>F5/F4</f>
        <v>0.99778178452500654</v>
      </c>
      <c r="C4" s="16">
        <f>G4/F4</f>
        <v>2.2182154749934855E-3</v>
      </c>
      <c r="D4" s="27">
        <f>Males!D4</f>
        <v>100000</v>
      </c>
      <c r="E4" s="27">
        <f>Females!D4</f>
        <v>100000</v>
      </c>
      <c r="F4" s="26">
        <f>(D4+E4)/2</f>
        <v>100000</v>
      </c>
      <c r="G4" s="26">
        <f>F4-F5</f>
        <v>221.82154749934853</v>
      </c>
      <c r="H4" s="30">
        <f t="shared" ref="H4:H35" si="1">G4*$P$3^(A4+1)</f>
        <v>215.36072572752283</v>
      </c>
      <c r="I4" s="26">
        <f>SUM(H4:$H$109)</f>
        <v>10309.238504065861</v>
      </c>
      <c r="J4" s="26">
        <f>SUM(I4:$I$109)</f>
        <v>741100.84447372332</v>
      </c>
      <c r="K4" s="26">
        <f t="shared" ref="K4:K35" si="2">F4*$P$3^A4</f>
        <v>100000</v>
      </c>
      <c r="L4" s="26">
        <f>SUM(K4:$K$109)</f>
        <v>3079382.8113604044</v>
      </c>
      <c r="M4" s="26">
        <f>SUM(L4:$L$109)</f>
        <v>80281014.196442708</v>
      </c>
      <c r="O4" s="32" t="s">
        <v>44</v>
      </c>
      <c r="P4" s="10">
        <v>10000</v>
      </c>
      <c r="Q4" s="41"/>
      <c r="R4" s="41"/>
      <c r="S4" s="10">
        <v>1</v>
      </c>
      <c r="T4" s="10">
        <f>((T3+$P$5)/$P$3-$P$4*C34)/B34</f>
        <v>87.187530753786632</v>
      </c>
      <c r="U4" s="10">
        <f t="shared" ref="U4:U8" si="3">($P$4-T5)*$P$3*C35</f>
        <v>6.1412397109897352</v>
      </c>
      <c r="V4" s="10">
        <f t="shared" ref="V4:V8" si="4">$P$3*T5-T4</f>
        <v>84.402116982590485</v>
      </c>
      <c r="W4" s="10">
        <f t="shared" si="0"/>
        <v>90.543356693580222</v>
      </c>
    </row>
    <row r="5" spans="1:240" x14ac:dyDescent="0.25">
      <c r="A5" s="15">
        <v>1</v>
      </c>
      <c r="B5" s="24">
        <f t="shared" ref="B5:B68" si="5">F6/F5</f>
        <v>0.99978969081296076</v>
      </c>
      <c r="C5" s="16">
        <f t="shared" ref="C5:C68" si="6">G5/F5</f>
        <v>2.1030918703920717E-4</v>
      </c>
      <c r="D5" s="27">
        <f>Males!D5</f>
        <v>99771.043723604002</v>
      </c>
      <c r="E5" s="27">
        <f>Females!D5</f>
        <v>99785.313181397301</v>
      </c>
      <c r="F5" s="26">
        <f t="shared" ref="F5:F68" si="7">(D5+E5)/2</f>
        <v>99778.178452500651</v>
      </c>
      <c r="G5" s="26">
        <f t="shared" ref="G5:G68" si="8">F5-F6</f>
        <v>20.98426759459835</v>
      </c>
      <c r="H5" s="30">
        <f t="shared" si="1"/>
        <v>19.779684790836413</v>
      </c>
      <c r="I5" s="26">
        <f>SUM(H5:$H$109)</f>
        <v>10093.877778338339</v>
      </c>
      <c r="J5" s="26">
        <f>SUM(I5:$I$109)</f>
        <v>730791.60596965742</v>
      </c>
      <c r="K5" s="26">
        <f t="shared" si="2"/>
        <v>96872.017915049175</v>
      </c>
      <c r="L5" s="26">
        <f>SUM(K5:$K$109)</f>
        <v>2979382.8113604039</v>
      </c>
      <c r="M5" s="26">
        <f>SUM(L5:$L$109)</f>
        <v>77201631.38508229</v>
      </c>
      <c r="N5" s="18"/>
      <c r="O5" s="32" t="s">
        <v>21</v>
      </c>
      <c r="P5" s="10">
        <f>P4*I34/L34</f>
        <v>90.543356693580236</v>
      </c>
      <c r="Q5" s="41"/>
      <c r="R5" s="41"/>
      <c r="S5" s="10">
        <v>2</v>
      </c>
      <c r="T5" s="10">
        <f t="shared" ref="T5:T9" si="9">((T4+$P$5)/$P$3-$P$4*C35)/B35</f>
        <v>176.73733716846843</v>
      </c>
      <c r="U5" s="10">
        <f t="shared" si="3"/>
        <v>6.4109979766324505</v>
      </c>
      <c r="V5" s="10">
        <f t="shared" si="4"/>
        <v>84.132358716947834</v>
      </c>
      <c r="W5" s="10">
        <f t="shared" si="0"/>
        <v>90.543356693580279</v>
      </c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</row>
    <row r="6" spans="1:240" x14ac:dyDescent="0.25">
      <c r="A6" s="15">
        <v>2</v>
      </c>
      <c r="B6" s="24">
        <f t="shared" si="5"/>
        <v>0.99989664085946484</v>
      </c>
      <c r="C6" s="16">
        <f t="shared" si="6"/>
        <v>1.033591405351979E-4</v>
      </c>
      <c r="D6" s="27">
        <f>Males!D6</f>
        <v>99746.1313025821</v>
      </c>
      <c r="E6" s="27">
        <f>Females!D6</f>
        <v>99768.257067230006</v>
      </c>
      <c r="F6" s="26">
        <f t="shared" si="7"/>
        <v>99757.194184906053</v>
      </c>
      <c r="G6" s="26">
        <f t="shared" si="8"/>
        <v>10.310817853154731</v>
      </c>
      <c r="H6" s="30">
        <f t="shared" si="1"/>
        <v>9.4358589594242037</v>
      </c>
      <c r="I6" s="26">
        <f>SUM(H6:$H$109)</f>
        <v>10074.098093547502</v>
      </c>
      <c r="J6" s="26">
        <f>SUM(I6:$I$109)</f>
        <v>720697.72819131904</v>
      </c>
      <c r="K6" s="26">
        <f t="shared" si="2"/>
        <v>94030.723145354001</v>
      </c>
      <c r="L6" s="26">
        <f>SUM(K6:$K$109)</f>
        <v>2882510.7934453548</v>
      </c>
      <c r="M6" s="26">
        <f>SUM(L6:$L$109)</f>
        <v>74222248.573721886</v>
      </c>
      <c r="O6" s="32" t="s">
        <v>45</v>
      </c>
      <c r="P6" s="10">
        <v>3.6999999999999998E-2</v>
      </c>
      <c r="Q6" s="41"/>
      <c r="R6" s="41"/>
      <c r="S6" s="10">
        <v>3</v>
      </c>
      <c r="T6" s="10">
        <f t="shared" si="9"/>
        <v>268.69578676197875</v>
      </c>
      <c r="U6" s="10">
        <f t="shared" si="3"/>
        <v>6.7152900706798615</v>
      </c>
      <c r="V6" s="10">
        <f t="shared" si="4"/>
        <v>83.828066622900337</v>
      </c>
      <c r="W6" s="10">
        <f t="shared" si="0"/>
        <v>90.543356693580193</v>
      </c>
    </row>
    <row r="7" spans="1:240" x14ac:dyDescent="0.25">
      <c r="A7" s="15">
        <v>3</v>
      </c>
      <c r="B7" s="24">
        <f t="shared" si="5"/>
        <v>0.99990082599182484</v>
      </c>
      <c r="C7" s="16">
        <f t="shared" si="6"/>
        <v>9.9174008175172978E-5</v>
      </c>
      <c r="D7" s="27">
        <f>Males!D7</f>
        <v>99733.848531995696</v>
      </c>
      <c r="E7" s="27">
        <f>Females!D7</f>
        <v>99759.918202110101</v>
      </c>
      <c r="F7" s="26">
        <f t="shared" si="7"/>
        <v>99746.883367052898</v>
      </c>
      <c r="G7" s="26">
        <f t="shared" si="8"/>
        <v>9.8922982264921302</v>
      </c>
      <c r="H7" s="30">
        <f t="shared" si="1"/>
        <v>8.7891788483575972</v>
      </c>
      <c r="I7" s="26">
        <f>SUM(H7:$H$109)</f>
        <v>10064.662234588077</v>
      </c>
      <c r="J7" s="26">
        <f>SUM(I7:$I$109)</f>
        <v>710623.63009777141</v>
      </c>
      <c r="K7" s="26">
        <f t="shared" si="2"/>
        <v>91282.52835983086</v>
      </c>
      <c r="L7" s="26">
        <f>SUM(K7:$K$109)</f>
        <v>2788480.0703000003</v>
      </c>
      <c r="M7" s="26">
        <f>SUM(L7:$L$109)</f>
        <v>71339737.780276537</v>
      </c>
      <c r="O7" s="41"/>
      <c r="P7" s="41"/>
      <c r="Q7" s="41"/>
      <c r="R7" s="41"/>
      <c r="S7" s="10">
        <v>4</v>
      </c>
      <c r="T7" s="10">
        <f t="shared" si="9"/>
        <v>363.09956898642548</v>
      </c>
      <c r="U7" s="10">
        <f t="shared" si="3"/>
        <v>7.0660140685437645</v>
      </c>
      <c r="V7" s="10">
        <f t="shared" si="4"/>
        <v>83.477342625036442</v>
      </c>
      <c r="W7" s="10">
        <f t="shared" si="0"/>
        <v>90.543356693580208</v>
      </c>
    </row>
    <row r="8" spans="1:240" x14ac:dyDescent="0.25">
      <c r="A8" s="15">
        <v>4</v>
      </c>
      <c r="B8" s="24">
        <f t="shared" si="5"/>
        <v>0.99990238725432179</v>
      </c>
      <c r="C8" s="16">
        <f t="shared" si="6"/>
        <v>9.7612745678242813E-5</v>
      </c>
      <c r="D8" s="27">
        <f>Males!D8</f>
        <v>99722.637840720505</v>
      </c>
      <c r="E8" s="27">
        <f>Females!D8</f>
        <v>99751.344296932293</v>
      </c>
      <c r="F8" s="26">
        <f t="shared" si="7"/>
        <v>99736.991068826406</v>
      </c>
      <c r="G8" s="26">
        <f t="shared" si="8"/>
        <v>9.7356015439145267</v>
      </c>
      <c r="H8" s="30">
        <f t="shared" si="1"/>
        <v>8.3980154130446998</v>
      </c>
      <c r="I8" s="26">
        <f>SUM(H8:$H$109)</f>
        <v>10055.873055739719</v>
      </c>
      <c r="J8" s="26">
        <f>SUM(I8:$I$109)</f>
        <v>700558.96786318335</v>
      </c>
      <c r="K8" s="26">
        <f t="shared" si="2"/>
        <v>88615.024762735004</v>
      </c>
      <c r="L8" s="26">
        <f>SUM(K8:$K$109)</f>
        <v>2697197.5419401699</v>
      </c>
      <c r="M8" s="26">
        <f>SUM(L8:$L$109)</f>
        <v>68551257.709976539</v>
      </c>
      <c r="O8" s="41"/>
      <c r="P8" s="41"/>
      <c r="Q8" s="41"/>
      <c r="R8" s="41"/>
      <c r="S8" s="10">
        <v>5</v>
      </c>
      <c r="T8" s="10">
        <f t="shared" si="9"/>
        <v>459.9742189598058</v>
      </c>
      <c r="U8" s="10">
        <f t="shared" si="3"/>
        <v>7.4755490996178784</v>
      </c>
      <c r="V8" s="10">
        <f t="shared" si="4"/>
        <v>83.0678075939623</v>
      </c>
      <c r="W8" s="10">
        <f t="shared" si="0"/>
        <v>90.543356693580179</v>
      </c>
    </row>
    <row r="9" spans="1:240" x14ac:dyDescent="0.25">
      <c r="A9" s="15">
        <v>5</v>
      </c>
      <c r="B9" s="24">
        <f t="shared" si="5"/>
        <v>0.99990658749411687</v>
      </c>
      <c r="C9" s="16">
        <f t="shared" si="6"/>
        <v>9.3412505883136088E-5</v>
      </c>
      <c r="D9" s="27">
        <f>Males!D9</f>
        <v>99712.180090405003</v>
      </c>
      <c r="E9" s="27">
        <f>Females!D9</f>
        <v>99742.330844159995</v>
      </c>
      <c r="F9" s="26">
        <f t="shared" si="7"/>
        <v>99727.255467282492</v>
      </c>
      <c r="G9" s="26">
        <f t="shared" si="8"/>
        <v>9.3157728380465414</v>
      </c>
      <c r="H9" s="30">
        <f t="shared" si="1"/>
        <v>7.8018130907051848</v>
      </c>
      <c r="I9" s="26">
        <f>SUM(H9:$H$109)</f>
        <v>10047.475040326675</v>
      </c>
      <c r="J9" s="26">
        <f>SUM(I9:$I$109)</f>
        <v>690503.09480744367</v>
      </c>
      <c r="K9" s="26">
        <f t="shared" si="2"/>
        <v>86025.60660860152</v>
      </c>
      <c r="L9" s="26">
        <f>SUM(K9:$K$109)</f>
        <v>2608582.5171774346</v>
      </c>
      <c r="M9" s="26">
        <f>SUM(L9:$L$109)</f>
        <v>65854060.168036364</v>
      </c>
      <c r="O9" s="41"/>
      <c r="P9" s="41"/>
      <c r="Q9" s="41"/>
      <c r="R9" s="41"/>
      <c r="S9" s="10">
        <v>6</v>
      </c>
      <c r="T9" s="10">
        <f t="shared" si="9"/>
        <v>559.33328735038117</v>
      </c>
      <c r="U9" s="10"/>
      <c r="V9" s="10"/>
      <c r="W9" s="10"/>
    </row>
    <row r="10" spans="1:240" x14ac:dyDescent="0.25">
      <c r="A10" s="15">
        <v>6</v>
      </c>
      <c r="B10" s="24">
        <f t="shared" si="5"/>
        <v>0.99991207851974773</v>
      </c>
      <c r="C10" s="16">
        <f t="shared" si="6"/>
        <v>8.7921480252285816E-5</v>
      </c>
      <c r="D10" s="27">
        <f>Males!D10</f>
        <v>99702.639310771207</v>
      </c>
      <c r="E10" s="27">
        <f>Females!D10</f>
        <v>99733.240078117698</v>
      </c>
      <c r="F10" s="26">
        <f t="shared" si="7"/>
        <v>99717.939694444445</v>
      </c>
      <c r="G10" s="26">
        <f t="shared" si="8"/>
        <v>8.7673488656437257</v>
      </c>
      <c r="H10" s="30">
        <f t="shared" si="1"/>
        <v>7.1286569396406954</v>
      </c>
      <c r="I10" s="26">
        <f>SUM(H10:$H$109)</f>
        <v>10039.67322723597</v>
      </c>
      <c r="J10" s="26">
        <f>SUM(I10:$I$109)</f>
        <v>680455.61976711696</v>
      </c>
      <c r="K10" s="26">
        <f t="shared" si="2"/>
        <v>83512.204603027276</v>
      </c>
      <c r="L10" s="26">
        <f>SUM(K10:$K$109)</f>
        <v>2522556.9105688334</v>
      </c>
      <c r="M10" s="26">
        <f>SUM(L10:$L$109)</f>
        <v>63245477.650858931</v>
      </c>
      <c r="O10" s="41"/>
      <c r="P10" s="41"/>
      <c r="Q10" s="41"/>
      <c r="R10" s="41"/>
      <c r="S10" s="10"/>
      <c r="T10" s="10"/>
      <c r="U10" s="10"/>
      <c r="V10" s="10"/>
      <c r="W10" s="10"/>
    </row>
    <row r="11" spans="1:240" x14ac:dyDescent="0.25">
      <c r="A11" s="15">
        <v>7</v>
      </c>
      <c r="B11" s="24">
        <f t="shared" si="5"/>
        <v>0.99991735984472785</v>
      </c>
      <c r="C11" s="16">
        <f t="shared" si="6"/>
        <v>8.2640155272200921E-5</v>
      </c>
      <c r="D11" s="27">
        <f>Males!D11</f>
        <v>99693.982238221797</v>
      </c>
      <c r="E11" s="27">
        <f>Females!D11</f>
        <v>99724.362452935806</v>
      </c>
      <c r="F11" s="26">
        <f t="shared" si="7"/>
        <v>99709.172345578801</v>
      </c>
      <c r="G11" s="26">
        <f t="shared" si="8"/>
        <v>8.2399814847012749</v>
      </c>
      <c r="H11" s="30">
        <f t="shared" si="1"/>
        <v>6.5047174745990395</v>
      </c>
      <c r="I11" s="26">
        <f>SUM(H11:$H$109)</f>
        <v>10032.54457029633</v>
      </c>
      <c r="J11" s="26">
        <f>SUM(I11:$I$109)</f>
        <v>670415.94653988106</v>
      </c>
      <c r="K11" s="26">
        <f t="shared" si="2"/>
        <v>81072.681637261601</v>
      </c>
      <c r="L11" s="26">
        <f>SUM(K11:$K$109)</f>
        <v>2439044.7059658067</v>
      </c>
      <c r="M11" s="26">
        <f>SUM(L11:$L$109)</f>
        <v>60722920.740290098</v>
      </c>
      <c r="O11" s="41"/>
      <c r="P11" s="41"/>
      <c r="Q11" s="41"/>
      <c r="R11" s="41"/>
      <c r="S11" s="41"/>
      <c r="T11" s="41"/>
      <c r="U11" s="41"/>
      <c r="V11" s="41"/>
      <c r="W11" s="41"/>
    </row>
    <row r="12" spans="1:240" x14ac:dyDescent="0.25">
      <c r="A12" s="15">
        <v>8</v>
      </c>
      <c r="B12" s="24">
        <f t="shared" si="5"/>
        <v>0.9999208253926144</v>
      </c>
      <c r="C12" s="16">
        <f t="shared" si="6"/>
        <v>7.9174607385573245E-5</v>
      </c>
      <c r="D12" s="27">
        <f>Males!D12</f>
        <v>99686.019147060593</v>
      </c>
      <c r="E12" s="27">
        <f>Females!D12</f>
        <v>99715.845581127607</v>
      </c>
      <c r="F12" s="26">
        <f t="shared" si="7"/>
        <v>99700.9323640941</v>
      </c>
      <c r="G12" s="26">
        <f t="shared" si="8"/>
        <v>7.8937821759027429</v>
      </c>
      <c r="H12" s="30">
        <f t="shared" si="1"/>
        <v>6.0499267410877451</v>
      </c>
      <c r="I12" s="26">
        <f>SUM(H12:$H$109)</f>
        <v>10026.03985282173</v>
      </c>
      <c r="J12" s="26">
        <f>SUM(I12:$I$109)</f>
        <v>660383.40196958475</v>
      </c>
      <c r="K12" s="26">
        <f t="shared" si="2"/>
        <v>78704.836677925006</v>
      </c>
      <c r="L12" s="26">
        <f>SUM(K12:$K$109)</f>
        <v>2357972.0243285447</v>
      </c>
      <c r="M12" s="26">
        <f>SUM(L12:$L$109)</f>
        <v>58283876.034324296</v>
      </c>
      <c r="O12" s="41"/>
      <c r="P12" s="41"/>
      <c r="Q12" s="41"/>
      <c r="R12" s="41"/>
      <c r="S12" s="41"/>
      <c r="T12" s="41"/>
      <c r="U12" s="41"/>
      <c r="V12" s="41"/>
      <c r="W12" s="41"/>
    </row>
    <row r="13" spans="1:240" x14ac:dyDescent="0.25">
      <c r="A13" s="15">
        <v>9</v>
      </c>
      <c r="B13" s="24">
        <f t="shared" si="5"/>
        <v>0.99992105846425605</v>
      </c>
      <c r="C13" s="16">
        <f t="shared" si="6"/>
        <v>7.8941535743931303E-5</v>
      </c>
      <c r="D13" s="27">
        <f>Males!D13</f>
        <v>99678.429663540999</v>
      </c>
      <c r="E13" s="27">
        <f>Females!D13</f>
        <v>99707.647500295396</v>
      </c>
      <c r="F13" s="26">
        <f t="shared" si="7"/>
        <v>99693.038581918197</v>
      </c>
      <c r="G13" s="26">
        <f t="shared" si="8"/>
        <v>7.8699215686356183</v>
      </c>
      <c r="H13" s="30">
        <f t="shared" si="1"/>
        <v>5.8559607499362523</v>
      </c>
      <c r="I13" s="26">
        <f>SUM(H13:$H$109)</f>
        <v>10019.989926080643</v>
      </c>
      <c r="J13" s="26">
        <f>SUM(I13:$I$109)</f>
        <v>650357.36211676302</v>
      </c>
      <c r="K13" s="26">
        <f t="shared" si="2"/>
        <v>76406.412867360865</v>
      </c>
      <c r="L13" s="26">
        <f>SUM(K13:$K$109)</f>
        <v>2279267.1876506205</v>
      </c>
      <c r="M13" s="26">
        <f>SUM(L13:$L$109)</f>
        <v>55925904.009995751</v>
      </c>
      <c r="O13" s="41"/>
      <c r="P13" s="41"/>
      <c r="Q13" s="41"/>
      <c r="R13" s="41"/>
      <c r="S13" s="41"/>
      <c r="T13" s="42"/>
      <c r="U13" s="41"/>
      <c r="V13" s="41"/>
      <c r="W13" s="41"/>
    </row>
    <row r="14" spans="1:240" x14ac:dyDescent="0.25">
      <c r="A14" s="15">
        <v>10</v>
      </c>
      <c r="B14" s="24">
        <f t="shared" si="5"/>
        <v>0.99991732984416515</v>
      </c>
      <c r="C14" s="16">
        <f t="shared" si="6"/>
        <v>8.2670155834799715E-5</v>
      </c>
      <c r="D14" s="27">
        <f>Males!D14</f>
        <v>99670.774143595205</v>
      </c>
      <c r="E14" s="27">
        <f>Females!D14</f>
        <v>99699.563177103904</v>
      </c>
      <c r="F14" s="26">
        <f t="shared" si="7"/>
        <v>99685.168660349562</v>
      </c>
      <c r="G14" s="26">
        <f t="shared" si="8"/>
        <v>8.2409884275693912</v>
      </c>
      <c r="H14" s="30">
        <f t="shared" si="1"/>
        <v>5.9534653802803055</v>
      </c>
      <c r="I14" s="26">
        <f>SUM(H14:$H$109)</f>
        <v>10014.133965330706</v>
      </c>
      <c r="J14" s="26">
        <f>SUM(I14:$I$109)</f>
        <v>640337.37219068233</v>
      </c>
      <c r="K14" s="26">
        <f t="shared" si="2"/>
        <v>74175.127405619831</v>
      </c>
      <c r="L14" s="26">
        <f>SUM(K14:$K$109)</f>
        <v>2202860.7747832602</v>
      </c>
      <c r="M14" s="26">
        <f>SUM(L14:$L$109)</f>
        <v>53646636.82234513</v>
      </c>
      <c r="Q14" s="10" t="s">
        <v>28</v>
      </c>
      <c r="R14" s="10">
        <f>(T3+V3)*($P$6-$P$2)</f>
        <v>0.59253661677330716</v>
      </c>
      <c r="S14" s="10" t="s">
        <v>29</v>
      </c>
      <c r="T14" s="10">
        <f>U3*(1+$P$6)</f>
        <v>6.1133935206827559</v>
      </c>
      <c r="U14" s="10" t="s">
        <v>30</v>
      </c>
      <c r="V14" s="10">
        <f>R14+T14</f>
        <v>6.7059301374560629</v>
      </c>
      <c r="W14" s="10"/>
    </row>
    <row r="15" spans="1:240" x14ac:dyDescent="0.25">
      <c r="A15" s="15">
        <v>11</v>
      </c>
      <c r="B15" s="24">
        <f t="shared" si="5"/>
        <v>0.99990910684458634</v>
      </c>
      <c r="C15" s="16">
        <f t="shared" si="6"/>
        <v>9.0893155413661119E-5</v>
      </c>
      <c r="D15" s="27">
        <f>Males!D15</f>
        <v>99662.540007478296</v>
      </c>
      <c r="E15" s="27">
        <f>Females!D15</f>
        <v>99691.315336365704</v>
      </c>
      <c r="F15" s="26">
        <f t="shared" si="7"/>
        <v>99676.927671921992</v>
      </c>
      <c r="G15" s="26">
        <f t="shared" si="8"/>
        <v>9.059950478040264</v>
      </c>
      <c r="H15" s="30">
        <f t="shared" si="1"/>
        <v>6.3544669808421492</v>
      </c>
      <c r="I15" s="26">
        <f>SUM(H15:$H$109)</f>
        <v>10008.180499950426</v>
      </c>
      <c r="J15" s="26">
        <f>SUM(I15:$I$109)</f>
        <v>630323.23822535167</v>
      </c>
      <c r="K15" s="26">
        <f t="shared" si="2"/>
        <v>72008.733336192367</v>
      </c>
      <c r="L15" s="26">
        <f>SUM(K15:$K$109)</f>
        <v>2128685.6473776405</v>
      </c>
      <c r="M15" s="26">
        <f>SUM(L15:$L$109)</f>
        <v>51443776.047561876</v>
      </c>
      <c r="Q15" s="10" t="s">
        <v>31</v>
      </c>
      <c r="R15" s="10">
        <f t="shared" ref="R15:R18" si="10">(T4+V4)*($P$6-$P$2)</f>
        <v>1.2011275341546397</v>
      </c>
      <c r="S15" s="10" t="s">
        <v>32</v>
      </c>
      <c r="T15" s="10">
        <f t="shared" ref="T15:T18" si="11">U4*(1+$P$6)</f>
        <v>6.3684655802963546</v>
      </c>
      <c r="U15" s="10" t="s">
        <v>33</v>
      </c>
      <c r="V15" s="10">
        <f>R15+T15</f>
        <v>7.5695931144509938</v>
      </c>
      <c r="W15" s="10"/>
    </row>
    <row r="16" spans="1:240" x14ac:dyDescent="0.25">
      <c r="A16" s="15">
        <v>12</v>
      </c>
      <c r="B16" s="24">
        <f t="shared" si="5"/>
        <v>0.99989523511824763</v>
      </c>
      <c r="C16" s="16">
        <f t="shared" si="6"/>
        <v>1.0476488175238312E-4</v>
      </c>
      <c r="D16" s="27">
        <f>Males!D16</f>
        <v>99653.132330602806</v>
      </c>
      <c r="E16" s="27">
        <f>Females!D16</f>
        <v>99682.603112285098</v>
      </c>
      <c r="F16" s="26">
        <f t="shared" si="7"/>
        <v>99667.867721443952</v>
      </c>
      <c r="G16" s="26">
        <f t="shared" si="8"/>
        <v>10.441692376349238</v>
      </c>
      <c r="H16" s="30">
        <f t="shared" si="1"/>
        <v>7.1102844154715612</v>
      </c>
      <c r="I16" s="26">
        <f>SUM(H16:$H$109)</f>
        <v>10001.826032969584</v>
      </c>
      <c r="J16" s="26">
        <f>SUM(I16:$I$109)</f>
        <v>620315.05772540125</v>
      </c>
      <c r="K16" s="26">
        <f t="shared" si="2"/>
        <v>69905.037121555448</v>
      </c>
      <c r="L16" s="26">
        <f>SUM(K16:$K$109)</f>
        <v>2056676.9140414472</v>
      </c>
      <c r="M16" s="26">
        <f>SUM(L16:$L$109)</f>
        <v>49315090.400184236</v>
      </c>
      <c r="Q16" s="10" t="s">
        <v>34</v>
      </c>
      <c r="R16" s="10">
        <f t="shared" si="10"/>
        <v>1.8260878711979136</v>
      </c>
      <c r="S16" s="10" t="s">
        <v>35</v>
      </c>
      <c r="T16" s="10">
        <f t="shared" si="11"/>
        <v>6.6482049017678504</v>
      </c>
      <c r="U16" s="10" t="s">
        <v>36</v>
      </c>
      <c r="V16" s="10">
        <f>R16+T16</f>
        <v>8.4742927729657644</v>
      </c>
      <c r="W16" s="10"/>
    </row>
    <row r="17" spans="1:23" x14ac:dyDescent="0.25">
      <c r="A17" s="15">
        <v>13</v>
      </c>
      <c r="B17" s="24">
        <f t="shared" si="5"/>
        <v>0.99987469773117144</v>
      </c>
      <c r="C17" s="16">
        <f t="shared" si="6"/>
        <v>1.2530226882853819E-4</v>
      </c>
      <c r="D17" s="27">
        <f>Males!D17</f>
        <v>99641.773489365994</v>
      </c>
      <c r="E17" s="27">
        <f>Females!D17</f>
        <v>99673.078568769197</v>
      </c>
      <c r="F17" s="26">
        <f t="shared" si="7"/>
        <v>99657.426029067603</v>
      </c>
      <c r="G17" s="26">
        <f t="shared" si="8"/>
        <v>12.48730158705439</v>
      </c>
      <c r="H17" s="30">
        <f t="shared" si="1"/>
        <v>8.2555774258287578</v>
      </c>
      <c r="I17" s="26">
        <f>SUM(H17:$H$109)</f>
        <v>9994.715748554112</v>
      </c>
      <c r="J17" s="26">
        <f>SUM(I17:$I$109)</f>
        <v>610313.23169243161</v>
      </c>
      <c r="K17" s="26">
        <f t="shared" si="2"/>
        <v>67861.857794764568</v>
      </c>
      <c r="L17" s="26">
        <f>SUM(K17:$K$109)</f>
        <v>1986771.8769198917</v>
      </c>
      <c r="M17" s="26">
        <f>SUM(L17:$L$109)</f>
        <v>47258413.486142792</v>
      </c>
      <c r="Q17" s="10" t="s">
        <v>37</v>
      </c>
      <c r="R17" s="10">
        <f t="shared" si="10"/>
        <v>2.4676669736941532</v>
      </c>
      <c r="S17" s="10" t="s">
        <v>38</v>
      </c>
      <c r="T17" s="10">
        <f t="shared" si="11"/>
        <v>6.9637558032950162</v>
      </c>
      <c r="U17" s="10" t="s">
        <v>39</v>
      </c>
      <c r="V17" s="10">
        <f>R17+T17</f>
        <v>9.4314227769891694</v>
      </c>
      <c r="W17" s="10"/>
    </row>
    <row r="18" spans="1:23" x14ac:dyDescent="0.25">
      <c r="A18" s="15">
        <v>14</v>
      </c>
      <c r="B18" s="24">
        <f t="shared" si="5"/>
        <v>0.99984686969806891</v>
      </c>
      <c r="C18" s="16">
        <f t="shared" si="6"/>
        <v>1.5313030193113392E-4</v>
      </c>
      <c r="D18" s="27">
        <f>Males!D18</f>
        <v>99627.485387037203</v>
      </c>
      <c r="E18" s="27">
        <f>Females!D18</f>
        <v>99662.392067923895</v>
      </c>
      <c r="F18" s="26">
        <f t="shared" si="7"/>
        <v>99644.938727480549</v>
      </c>
      <c r="G18" s="26">
        <f t="shared" si="8"/>
        <v>15.258659553248435</v>
      </c>
      <c r="H18" s="30">
        <f t="shared" si="1"/>
        <v>9.7939529355115695</v>
      </c>
      <c r="I18" s="26">
        <f>SUM(H18:$H$109)</f>
        <v>9986.460171128283</v>
      </c>
      <c r="J18" s="26">
        <f>SUM(I18:$I$109)</f>
        <v>600318.51594387752</v>
      </c>
      <c r="K18" s="26">
        <f t="shared" si="2"/>
        <v>65877.043252442687</v>
      </c>
      <c r="L18" s="26">
        <f>SUM(K18:$K$109)</f>
        <v>1918910.019125127</v>
      </c>
      <c r="M18" s="26">
        <f>SUM(L18:$L$109)</f>
        <v>45271641.609222896</v>
      </c>
      <c r="Q18" s="10" t="s">
        <v>40</v>
      </c>
      <c r="R18" s="10">
        <f t="shared" si="10"/>
        <v>3.126038381280233</v>
      </c>
      <c r="S18" s="10" t="s">
        <v>41</v>
      </c>
      <c r="T18" s="10">
        <f t="shared" si="11"/>
        <v>7.3274565890798833</v>
      </c>
      <c r="U18" s="10" t="s">
        <v>42</v>
      </c>
      <c r="V18" s="10">
        <f>R18+T18</f>
        <v>10.453494970360117</v>
      </c>
      <c r="W18" s="10"/>
    </row>
    <row r="19" spans="1:23" x14ac:dyDescent="0.25">
      <c r="A19" s="15">
        <v>15</v>
      </c>
      <c r="B19" s="24">
        <f t="shared" si="5"/>
        <v>0.99981174789109273</v>
      </c>
      <c r="C19" s="16">
        <f t="shared" si="6"/>
        <v>1.8825210890729402E-4</v>
      </c>
      <c r="D19" s="27">
        <f>Males!D19</f>
        <v>99609.117697212205</v>
      </c>
      <c r="E19" s="27">
        <f>Females!D19</f>
        <v>99650.242438642395</v>
      </c>
      <c r="F19" s="26">
        <f t="shared" si="7"/>
        <v>99629.6800679273</v>
      </c>
      <c r="G19" s="26">
        <f t="shared" si="8"/>
        <v>18.755497382546309</v>
      </c>
      <c r="H19" s="30">
        <f t="shared" si="1"/>
        <v>11.687805897432245</v>
      </c>
      <c r="I19" s="26">
        <f>SUM(H19:$H$109)</f>
        <v>9976.6662181927713</v>
      </c>
      <c r="J19" s="26">
        <f>SUM(I19:$I$109)</f>
        <v>590332.05577274924</v>
      </c>
      <c r="K19" s="26">
        <f t="shared" si="2"/>
        <v>63948.500466911762</v>
      </c>
      <c r="L19" s="26">
        <f>SUM(K19:$K$109)</f>
        <v>1853032.9758726845</v>
      </c>
      <c r="M19" s="26">
        <f>SUM(L19:$L$109)</f>
        <v>43352731.590097778</v>
      </c>
      <c r="Q19" s="10"/>
      <c r="R19" s="10"/>
      <c r="S19" s="10"/>
      <c r="T19" s="10"/>
      <c r="U19" s="10"/>
      <c r="V19" s="10"/>
      <c r="W19" s="10"/>
    </row>
    <row r="20" spans="1:23" x14ac:dyDescent="0.25">
      <c r="A20" s="15">
        <v>16</v>
      </c>
      <c r="B20" s="24">
        <f t="shared" si="5"/>
        <v>0.99977022910711666</v>
      </c>
      <c r="C20" s="16">
        <f t="shared" si="6"/>
        <v>2.2977089288332827E-4</v>
      </c>
      <c r="D20" s="27">
        <f>Males!D20</f>
        <v>99585.434308078402</v>
      </c>
      <c r="E20" s="27">
        <f>Females!D20</f>
        <v>99636.414833011106</v>
      </c>
      <c r="F20" s="26">
        <f t="shared" si="7"/>
        <v>99610.924570544754</v>
      </c>
      <c r="G20" s="26">
        <f t="shared" si="8"/>
        <v>22.887691079507931</v>
      </c>
      <c r="H20" s="30">
        <f t="shared" si="1"/>
        <v>13.847429510516958</v>
      </c>
      <c r="I20" s="26">
        <f>SUM(H20:$H$109)</f>
        <v>9964.9784122953406</v>
      </c>
      <c r="J20" s="26">
        <f>SUM(I20:$I$109)</f>
        <v>580355.38955455623</v>
      </c>
      <c r="K20" s="26">
        <f t="shared" si="2"/>
        <v>62074.234977512038</v>
      </c>
      <c r="L20" s="26">
        <f>SUM(K20:$K$109)</f>
        <v>1789084.4754057729</v>
      </c>
      <c r="M20" s="26">
        <f>SUM(L20:$L$109)</f>
        <v>41499698.614225082</v>
      </c>
      <c r="Q20" s="10"/>
      <c r="R20" s="10"/>
      <c r="S20" s="10"/>
      <c r="T20" s="10"/>
      <c r="U20" s="10" t="s">
        <v>43</v>
      </c>
      <c r="V20" s="10">
        <f>V14*(1+$P$6)^4+V15*(1+$P$6)^3+V16*(1+$P$6)^2+V17*(1+$P$6)^1+V18</f>
        <v>45.543023404603801</v>
      </c>
      <c r="W20" s="10"/>
    </row>
    <row r="21" spans="1:23" x14ac:dyDescent="0.25">
      <c r="A21" s="15">
        <v>17</v>
      </c>
      <c r="B21" s="24">
        <f t="shared" si="5"/>
        <v>0.99972508939097393</v>
      </c>
      <c r="C21" s="16">
        <f t="shared" si="6"/>
        <v>2.74910609026078E-4</v>
      </c>
      <c r="D21" s="27">
        <f>Males!D21</f>
        <v>99555.278717959503</v>
      </c>
      <c r="E21" s="27">
        <f>Females!D21</f>
        <v>99620.795040971003</v>
      </c>
      <c r="F21" s="26">
        <f t="shared" si="7"/>
        <v>99588.036879465246</v>
      </c>
      <c r="G21" s="26">
        <f t="shared" si="8"/>
        <v>27.377807870245306</v>
      </c>
      <c r="H21" s="30">
        <f t="shared" si="1"/>
        <v>16.081576711336712</v>
      </c>
      <c r="I21" s="26">
        <f>SUM(H21:$H$109)</f>
        <v>9951.1309827848236</v>
      </c>
      <c r="J21" s="26">
        <f>SUM(I21:$I$109)</f>
        <v>570390.411142261</v>
      </c>
      <c r="K21" s="26">
        <f t="shared" si="2"/>
        <v>60252.400121472041</v>
      </c>
      <c r="L21" s="26">
        <f>SUM(K21:$K$109)</f>
        <v>1727010.2404282608</v>
      </c>
      <c r="M21" s="26">
        <f>SUM(L21:$L$109)</f>
        <v>39710614.1388193</v>
      </c>
      <c r="P21" s="43" t="s">
        <v>46</v>
      </c>
      <c r="Q21" s="10"/>
      <c r="R21" s="10"/>
      <c r="S21" s="10"/>
      <c r="T21" s="10"/>
      <c r="U21" s="10"/>
      <c r="V21" s="10"/>
      <c r="W21" s="10"/>
    </row>
    <row r="22" spans="1:23" x14ac:dyDescent="0.25">
      <c r="A22" s="15">
        <v>18</v>
      </c>
      <c r="B22" s="24">
        <f t="shared" si="5"/>
        <v>0.99968095963031833</v>
      </c>
      <c r="C22" s="16">
        <f t="shared" si="6"/>
        <v>3.1904036968166265E-4</v>
      </c>
      <c r="D22" s="27">
        <f>Males!D22</f>
        <v>99517.908449483599</v>
      </c>
      <c r="E22" s="27">
        <f>Females!D22</f>
        <v>99603.409693706402</v>
      </c>
      <c r="F22" s="26">
        <f t="shared" si="7"/>
        <v>99560.659071595001</v>
      </c>
      <c r="G22" s="26">
        <f t="shared" si="8"/>
        <v>31.763869475951651</v>
      </c>
      <c r="H22" s="30">
        <f t="shared" si="1"/>
        <v>18.11449091961304</v>
      </c>
      <c r="I22" s="26">
        <f>SUM(H22:$H$109)</f>
        <v>9935.0494060734854</v>
      </c>
      <c r="J22" s="26">
        <f>SUM(I22:$I$109)</f>
        <v>560439.28015947621</v>
      </c>
      <c r="K22" s="26">
        <f t="shared" si="2"/>
        <v>58481.394269378019</v>
      </c>
      <c r="L22" s="26">
        <f>SUM(K22:$K$109)</f>
        <v>1666757.8403067887</v>
      </c>
      <c r="M22" s="26">
        <f>SUM(L22:$L$109)</f>
        <v>37983603.898391046</v>
      </c>
      <c r="O22" s="32" t="s">
        <v>45</v>
      </c>
      <c r="P22" s="10">
        <v>0.12839477885</v>
      </c>
      <c r="Q22" s="10"/>
      <c r="R22" s="10"/>
      <c r="S22" s="10"/>
      <c r="T22" s="10"/>
      <c r="U22" s="10"/>
      <c r="V22" s="10"/>
      <c r="W22" s="10"/>
    </row>
    <row r="23" spans="1:23" x14ac:dyDescent="0.25">
      <c r="A23" s="15">
        <v>19</v>
      </c>
      <c r="B23" s="24">
        <f t="shared" si="5"/>
        <v>0.99964123119202275</v>
      </c>
      <c r="C23" s="16">
        <f t="shared" si="6"/>
        <v>3.5876880797720834E-4</v>
      </c>
      <c r="D23" s="27">
        <f>Males!D23</f>
        <v>99473.344402380404</v>
      </c>
      <c r="E23" s="27">
        <f>Females!D23</f>
        <v>99584.446001857694</v>
      </c>
      <c r="F23" s="26">
        <f t="shared" si="7"/>
        <v>99528.895202119049</v>
      </c>
      <c r="G23" s="26">
        <f t="shared" si="8"/>
        <v>35.707863090952742</v>
      </c>
      <c r="H23" s="30">
        <f t="shared" si="1"/>
        <v>19.770578027265646</v>
      </c>
      <c r="I23" s="26">
        <f>SUM(H23:$H$109)</f>
        <v>9916.9349151538718</v>
      </c>
      <c r="J23" s="26">
        <f>SUM(I23:$I$109)</f>
        <v>550504.23075340269</v>
      </c>
      <c r="K23" s="26">
        <f t="shared" si="2"/>
        <v>56759.93819779691</v>
      </c>
      <c r="L23" s="26">
        <f>SUM(K23:$K$109)</f>
        <v>1608276.4460374108</v>
      </c>
      <c r="M23" s="26">
        <f>SUM(L23:$L$109)</f>
        <v>36316846.058084257</v>
      </c>
      <c r="Q23" s="10" t="s">
        <v>28</v>
      </c>
      <c r="R23" s="10">
        <f>(T3+V3)*($P$22-$P$2)</f>
        <v>8.328929909705252</v>
      </c>
      <c r="S23" s="10" t="s">
        <v>29</v>
      </c>
      <c r="T23" s="10">
        <f>U3*(1+$P$22)</f>
        <v>6.6521902890972431</v>
      </c>
      <c r="U23" s="10" t="s">
        <v>30</v>
      </c>
      <c r="V23" s="10">
        <f>R23+T23</f>
        <v>14.981120198802495</v>
      </c>
      <c r="W23" s="10"/>
    </row>
    <row r="24" spans="1:23" x14ac:dyDescent="0.25">
      <c r="A24" s="15">
        <v>20</v>
      </c>
      <c r="B24" s="24">
        <f t="shared" si="5"/>
        <v>0.99960854547224753</v>
      </c>
      <c r="C24" s="16">
        <f t="shared" si="6"/>
        <v>3.9145452775247173E-4</v>
      </c>
      <c r="D24" s="27">
        <f>Males!D24</f>
        <v>99422.224342869798</v>
      </c>
      <c r="E24" s="27">
        <f>Females!D24</f>
        <v>99564.150335186394</v>
      </c>
      <c r="F24" s="26">
        <f t="shared" si="7"/>
        <v>99493.187339028096</v>
      </c>
      <c r="G24" s="26">
        <f t="shared" si="8"/>
        <v>38.947058664387441</v>
      </c>
      <c r="H24" s="30">
        <f t="shared" si="1"/>
        <v>20.935963183829262</v>
      </c>
      <c r="I24" s="26">
        <f>SUM(H24:$H$109)</f>
        <v>9897.1643371266073</v>
      </c>
      <c r="J24" s="26">
        <f>SUM(I24:$I$109)</f>
        <v>540587.2958382488</v>
      </c>
      <c r="K24" s="26">
        <f t="shared" si="2"/>
        <v>55086.96553633867</v>
      </c>
      <c r="L24" s="26">
        <f>SUM(K24:$K$109)</f>
        <v>1551516.5078396138</v>
      </c>
      <c r="M24" s="26">
        <f>SUM(L24:$L$109)</f>
        <v>34708569.612046845</v>
      </c>
      <c r="O24" s="35"/>
      <c r="Q24" s="10" t="s">
        <v>31</v>
      </c>
      <c r="R24" s="10">
        <f t="shared" ref="R24:R27" si="12">(T4+V4)*($P$22-$P$2)</f>
        <v>16.883525441970232</v>
      </c>
      <c r="S24" s="10" t="s">
        <v>32</v>
      </c>
      <c r="T24" s="10">
        <f t="shared" ref="T24:T27" si="13">U4*(1+$P$22)</f>
        <v>6.9297428255471001</v>
      </c>
      <c r="U24" s="10" t="s">
        <v>33</v>
      </c>
      <c r="V24" s="10">
        <f>R24+T24</f>
        <v>23.81326826751733</v>
      </c>
      <c r="W24" s="10"/>
    </row>
    <row r="25" spans="1:23" x14ac:dyDescent="0.25">
      <c r="A25" s="15">
        <v>21</v>
      </c>
      <c r="B25" s="24">
        <f t="shared" si="5"/>
        <v>0.99958402013619485</v>
      </c>
      <c r="C25" s="16">
        <f t="shared" si="6"/>
        <v>4.1597986380513839E-4</v>
      </c>
      <c r="D25" s="27">
        <f>Males!D25</f>
        <v>99365.698127780401</v>
      </c>
      <c r="E25" s="27">
        <f>Females!D25</f>
        <v>99542.782432947002</v>
      </c>
      <c r="F25" s="26">
        <f t="shared" si="7"/>
        <v>99454.240280363709</v>
      </c>
      <c r="G25" s="26">
        <f t="shared" si="8"/>
        <v>41.370961326669203</v>
      </c>
      <c r="H25" s="30">
        <f t="shared" si="1"/>
        <v>21.591194470692109</v>
      </c>
      <c r="I25" s="26">
        <f>SUM(H25:$H$109)</f>
        <v>9876.2283739427785</v>
      </c>
      <c r="J25" s="26">
        <f>SUM(I25:$I$109)</f>
        <v>530690.13150112238</v>
      </c>
      <c r="K25" s="26">
        <f t="shared" si="2"/>
        <v>53461.554848795466</v>
      </c>
      <c r="L25" s="26">
        <f>SUM(K25:$K$109)</f>
        <v>1496429.5423032749</v>
      </c>
      <c r="M25" s="26">
        <f>SUM(L25:$L$109)</f>
        <v>33157053.104207225</v>
      </c>
      <c r="O25" s="35"/>
      <c r="Q25" s="10" t="s">
        <v>34</v>
      </c>
      <c r="R25" s="10">
        <f t="shared" si="12"/>
        <v>25.668216035312287</v>
      </c>
      <c r="S25" s="10" t="s">
        <v>35</v>
      </c>
      <c r="T25" s="10">
        <f t="shared" si="13"/>
        <v>7.234136644049971</v>
      </c>
      <c r="U25" s="10" t="s">
        <v>36</v>
      </c>
      <c r="V25" s="10">
        <f>R25+T25</f>
        <v>32.902352679362259</v>
      </c>
      <c r="W25" s="10"/>
    </row>
    <row r="26" spans="1:23" x14ac:dyDescent="0.25">
      <c r="A26" s="15">
        <v>22</v>
      </c>
      <c r="B26" s="24">
        <f t="shared" si="5"/>
        <v>0.99956567900054683</v>
      </c>
      <c r="C26" s="16">
        <f t="shared" si="6"/>
        <v>4.3432099945317373E-4</v>
      </c>
      <c r="D26" s="27">
        <f>Males!D26</f>
        <v>99305.160763284701</v>
      </c>
      <c r="E26" s="27">
        <f>Females!D26</f>
        <v>99520.577874789393</v>
      </c>
      <c r="F26" s="26">
        <f t="shared" si="7"/>
        <v>99412.86931903704</v>
      </c>
      <c r="G26" s="26">
        <f t="shared" si="8"/>
        <v>43.177096761151915</v>
      </c>
      <c r="H26" s="30">
        <f t="shared" si="1"/>
        <v>21.877478650026163</v>
      </c>
      <c r="I26" s="26">
        <f>SUM(H26:$H$109)</f>
        <v>9854.6371794720853</v>
      </c>
      <c r="J26" s="26">
        <f>SUM(I26:$I$109)</f>
        <v>520813.9031271796</v>
      </c>
      <c r="K26" s="26">
        <f t="shared" si="2"/>
        <v>51882.830988825874</v>
      </c>
      <c r="L26" s="26">
        <f>SUM(K26:$K$109)</f>
        <v>1442967.9874544793</v>
      </c>
      <c r="M26" s="26">
        <f>SUM(L26:$L$109)</f>
        <v>31660623.561903946</v>
      </c>
      <c r="O26" s="35"/>
      <c r="Q26" s="10" t="s">
        <v>37</v>
      </c>
      <c r="R26" s="10">
        <f t="shared" si="12"/>
        <v>34.686506593155002</v>
      </c>
      <c r="S26" s="10" t="s">
        <v>38</v>
      </c>
      <c r="T26" s="10">
        <f t="shared" si="13"/>
        <v>7.5774982542184031</v>
      </c>
      <c r="U26" s="10" t="s">
        <v>39</v>
      </c>
      <c r="V26" s="10">
        <f>R26+T26</f>
        <v>42.264004847373407</v>
      </c>
      <c r="W26" s="10"/>
    </row>
    <row r="27" spans="1:23" x14ac:dyDescent="0.25">
      <c r="A27" s="15">
        <v>23</v>
      </c>
      <c r="B27" s="24">
        <f t="shared" si="5"/>
        <v>0.99955014305648915</v>
      </c>
      <c r="C27" s="16">
        <f t="shared" si="6"/>
        <v>4.498569435109059E-4</v>
      </c>
      <c r="D27" s="27">
        <f>Males!D27</f>
        <v>99241.692581084295</v>
      </c>
      <c r="E27" s="27">
        <f>Females!D27</f>
        <v>99497.691863467495</v>
      </c>
      <c r="F27" s="26">
        <f t="shared" si="7"/>
        <v>99369.692222275888</v>
      </c>
      <c r="G27" s="26">
        <f t="shared" si="8"/>
        <v>44.702146020732471</v>
      </c>
      <c r="H27" s="30">
        <f t="shared" si="1"/>
        <v>21.990493714373244</v>
      </c>
      <c r="I27" s="26">
        <f>SUM(H27:$H$109)</f>
        <v>9832.75970082206</v>
      </c>
      <c r="J27" s="26">
        <f>SUM(I27:$I$109)</f>
        <v>510959.26594770746</v>
      </c>
      <c r="K27" s="26">
        <f t="shared" si="2"/>
        <v>50349.803093025577</v>
      </c>
      <c r="L27" s="26">
        <f>SUM(K27:$K$109)</f>
        <v>1391085.1564656533</v>
      </c>
      <c r="M27" s="26">
        <f>SUM(L27:$L$109)</f>
        <v>30217655.574449468</v>
      </c>
      <c r="O27" s="35"/>
      <c r="Q27" s="10" t="s">
        <v>40</v>
      </c>
      <c r="R27" s="10">
        <f t="shared" si="12"/>
        <v>43.940836457525798</v>
      </c>
      <c r="S27" s="10" t="s">
        <v>41</v>
      </c>
      <c r="T27" s="10">
        <f t="shared" si="13"/>
        <v>7.9732533822254297</v>
      </c>
      <c r="U27" s="10" t="s">
        <v>42</v>
      </c>
      <c r="V27" s="10">
        <f>R27+T27</f>
        <v>51.914089839751227</v>
      </c>
    </row>
    <row r="28" spans="1:23" x14ac:dyDescent="0.25">
      <c r="A28" s="15">
        <v>24</v>
      </c>
      <c r="B28" s="24">
        <f t="shared" si="5"/>
        <v>0.99953446507419219</v>
      </c>
      <c r="C28" s="16">
        <f t="shared" si="6"/>
        <v>4.6553492580784361E-4</v>
      </c>
      <c r="D28" s="27">
        <f>Males!D28</f>
        <v>99175.803915639204</v>
      </c>
      <c r="E28" s="27">
        <f>Females!D28</f>
        <v>99474.176236871106</v>
      </c>
      <c r="F28" s="26">
        <f t="shared" si="7"/>
        <v>99324.990076255155</v>
      </c>
      <c r="G28" s="26">
        <f t="shared" si="8"/>
        <v>46.239251886014245</v>
      </c>
      <c r="H28" s="30">
        <f t="shared" si="1"/>
        <v>22.084124219253091</v>
      </c>
      <c r="I28" s="26">
        <f>SUM(H28:$H$109)</f>
        <v>9810.7692071076872</v>
      </c>
      <c r="J28" s="26">
        <f>SUM(I28:$I$109)</f>
        <v>501126.5062468854</v>
      </c>
      <c r="K28" s="26">
        <f t="shared" si="2"/>
        <v>48861.313480096869</v>
      </c>
      <c r="L28" s="26">
        <f>SUM(K28:$K$109)</f>
        <v>1340735.3533726279</v>
      </c>
      <c r="M28" s="26">
        <f>SUM(L28:$L$109)</f>
        <v>28826570.417983815</v>
      </c>
      <c r="O28" s="35"/>
      <c r="Q28" s="10"/>
      <c r="R28" s="10"/>
      <c r="S28" s="10"/>
      <c r="T28" s="10"/>
      <c r="U28" s="10"/>
      <c r="V28" s="10"/>
    </row>
    <row r="29" spans="1:23" x14ac:dyDescent="0.25">
      <c r="A29" s="15">
        <v>25</v>
      </c>
      <c r="B29" s="24">
        <f t="shared" si="5"/>
        <v>0.99951705481296038</v>
      </c>
      <c r="C29" s="16">
        <f t="shared" si="6"/>
        <v>4.8294518703966141E-4</v>
      </c>
      <c r="D29" s="27">
        <f>Males!D29</f>
        <v>99107.516052230203</v>
      </c>
      <c r="E29" s="27">
        <f>Females!D29</f>
        <v>99449.985596508093</v>
      </c>
      <c r="F29" s="26">
        <f t="shared" si="7"/>
        <v>99278.750824369141</v>
      </c>
      <c r="G29" s="26">
        <f t="shared" si="8"/>
        <v>47.946194885938894</v>
      </c>
      <c r="H29" s="30">
        <f t="shared" si="1"/>
        <v>22.232397769348839</v>
      </c>
      <c r="I29" s="26">
        <f>SUM(H29:$H$109)</f>
        <v>9788.6850828884344</v>
      </c>
      <c r="J29" s="26">
        <f>SUM(I29:$I$109)</f>
        <v>491315.7370397778</v>
      </c>
      <c r="K29" s="26">
        <f t="shared" si="2"/>
        <v>47416.084303059259</v>
      </c>
      <c r="L29" s="26">
        <f>SUM(K29:$K$109)</f>
        <v>1291874.039892531</v>
      </c>
      <c r="M29" s="26">
        <f>SUM(L29:$L$109)</f>
        <v>27485835.064611185</v>
      </c>
      <c r="O29" s="35"/>
      <c r="Q29" s="10"/>
      <c r="R29" s="10"/>
      <c r="S29" s="10"/>
      <c r="T29" s="10"/>
      <c r="U29" s="10" t="s">
        <v>43</v>
      </c>
      <c r="V29" s="10">
        <f>V23*(1+$P$22)^4+V24*(1+$P$22)^3+V25*(1+$P$22)^2+V26*(1+$P$22)^1+V27</f>
        <v>199.99999999732725</v>
      </c>
    </row>
    <row r="30" spans="1:23" x14ac:dyDescent="0.25">
      <c r="A30" s="15">
        <v>26</v>
      </c>
      <c r="B30" s="24">
        <f t="shared" si="5"/>
        <v>0.99949629421109665</v>
      </c>
      <c r="C30" s="16">
        <f t="shared" si="6"/>
        <v>5.0370578890334967E-4</v>
      </c>
      <c r="D30" s="27">
        <f>Males!D30</f>
        <v>99036.613160333101</v>
      </c>
      <c r="E30" s="27">
        <f>Females!D30</f>
        <v>99424.996098633303</v>
      </c>
      <c r="F30" s="26">
        <f t="shared" si="7"/>
        <v>99230.804629483202</v>
      </c>
      <c r="G30" s="26">
        <f t="shared" si="8"/>
        <v>49.983130729408003</v>
      </c>
      <c r="H30" s="30">
        <f t="shared" si="1"/>
        <v>22.501858427277639</v>
      </c>
      <c r="I30" s="26">
        <f>SUM(H30:$H$109)</f>
        <v>9766.452685119084</v>
      </c>
      <c r="J30" s="26">
        <f>SUM(I30:$I$109)</f>
        <v>481527.05195688934</v>
      </c>
      <c r="K30" s="26">
        <f t="shared" si="2"/>
        <v>46012.800906171673</v>
      </c>
      <c r="L30" s="26">
        <f>SUM(K30:$K$109)</f>
        <v>1244457.9555894719</v>
      </c>
      <c r="M30" s="26">
        <f>SUM(L30:$L$109)</f>
        <v>26193961.024718653</v>
      </c>
      <c r="O30" s="35"/>
    </row>
    <row r="31" spans="1:23" x14ac:dyDescent="0.25">
      <c r="A31" s="15">
        <v>27</v>
      </c>
      <c r="B31" s="24">
        <f t="shared" si="5"/>
        <v>0.99947183862960354</v>
      </c>
      <c r="C31" s="16">
        <f t="shared" si="6"/>
        <v>5.2816137039650879E-4</v>
      </c>
      <c r="D31" s="27">
        <f>Males!D31</f>
        <v>98962.643866512997</v>
      </c>
      <c r="E31" s="27">
        <f>Females!D31</f>
        <v>99398.999130994605</v>
      </c>
      <c r="F31" s="26">
        <f t="shared" si="7"/>
        <v>99180.821498753794</v>
      </c>
      <c r="G31" s="26">
        <f t="shared" si="8"/>
        <v>52.383478599833325</v>
      </c>
      <c r="H31" s="30">
        <f t="shared" si="1"/>
        <v>22.895600746187611</v>
      </c>
      <c r="I31" s="26">
        <f>SUM(H31:$H$109)</f>
        <v>9743.9508266918074</v>
      </c>
      <c r="J31" s="26">
        <f>SUM(I31:$I$109)</f>
        <v>471760.59927177022</v>
      </c>
      <c r="K31" s="26">
        <f t="shared" si="2"/>
        <v>44650.12038057435</v>
      </c>
      <c r="L31" s="26">
        <f>SUM(K31:$K$109)</f>
        <v>1198445.1546833001</v>
      </c>
      <c r="M31" s="26">
        <f>SUM(L31:$L$109)</f>
        <v>24949503.069129184</v>
      </c>
      <c r="O31" s="35"/>
    </row>
    <row r="32" spans="1:23" x14ac:dyDescent="0.25">
      <c r="A32" s="15">
        <v>28</v>
      </c>
      <c r="B32" s="24">
        <f t="shared" si="5"/>
        <v>0.99944486017282619</v>
      </c>
      <c r="C32" s="16">
        <f t="shared" si="6"/>
        <v>5.5513982717375816E-4</v>
      </c>
      <c r="D32" s="27">
        <f>Males!D32</f>
        <v>98885.140006317102</v>
      </c>
      <c r="E32" s="27">
        <f>Females!D32</f>
        <v>99371.736033990805</v>
      </c>
      <c r="F32" s="26">
        <f t="shared" si="7"/>
        <v>99128.438020153961</v>
      </c>
      <c r="G32" s="26">
        <f t="shared" si="8"/>
        <v>55.030143950512866</v>
      </c>
      <c r="H32" s="30">
        <f t="shared" si="1"/>
        <v>23.351841402321639</v>
      </c>
      <c r="I32" s="26">
        <f>SUM(H32:$H$109)</f>
        <v>9721.0552259456199</v>
      </c>
      <c r="J32" s="26">
        <f>SUM(I32:$I$109)</f>
        <v>462016.6484450784</v>
      </c>
      <c r="K32" s="26">
        <f t="shared" si="2"/>
        <v>43326.73583670464</v>
      </c>
      <c r="L32" s="26">
        <f>SUM(K32:$K$109)</f>
        <v>1153795.0343027259</v>
      </c>
      <c r="M32" s="26">
        <f>SUM(L32:$L$109)</f>
        <v>23751057.914445888</v>
      </c>
      <c r="O32" s="35"/>
    </row>
    <row r="33" spans="1:15" x14ac:dyDescent="0.25">
      <c r="A33" s="15">
        <v>29</v>
      </c>
      <c r="B33" s="24">
        <f t="shared" si="5"/>
        <v>0.99941671334362148</v>
      </c>
      <c r="C33" s="16">
        <f t="shared" si="6"/>
        <v>5.8328665637854204E-4</v>
      </c>
      <c r="D33" s="27">
        <f>Males!D33</f>
        <v>98803.878342651704</v>
      </c>
      <c r="E33" s="27">
        <f>Females!D33</f>
        <v>99342.937409755206</v>
      </c>
      <c r="F33" s="26">
        <f t="shared" si="7"/>
        <v>99073.407876203448</v>
      </c>
      <c r="G33" s="26">
        <f t="shared" si="8"/>
        <v>57.788196816138225</v>
      </c>
      <c r="H33" s="30">
        <f t="shared" si="1"/>
        <v>23.807971944548221</v>
      </c>
      <c r="I33" s="26">
        <f>SUM(H33:$H$109)</f>
        <v>9697.7033845432979</v>
      </c>
      <c r="J33" s="26">
        <f>SUM(I33:$I$109)</f>
        <v>452295.59321913286</v>
      </c>
      <c r="K33" s="26">
        <f t="shared" si="2"/>
        <v>42041.440233068206</v>
      </c>
      <c r="L33" s="26">
        <f>SUM(K33:$K$109)</f>
        <v>1110468.298466021</v>
      </c>
      <c r="M33" s="26">
        <f>SUM(L33:$L$109)</f>
        <v>22597262.880143162</v>
      </c>
      <c r="O33" s="35"/>
    </row>
    <row r="34" spans="1:15" x14ac:dyDescent="0.25">
      <c r="A34" s="15">
        <v>30</v>
      </c>
      <c r="B34" s="24">
        <f t="shared" si="5"/>
        <v>0.99938744663439971</v>
      </c>
      <c r="C34" s="16">
        <f t="shared" si="6"/>
        <v>6.1255336560026106E-4</v>
      </c>
      <c r="D34" s="27">
        <f>Males!D34</f>
        <v>98718.916573894501</v>
      </c>
      <c r="E34" s="27">
        <f>Females!D34</f>
        <v>99312.322784880103</v>
      </c>
      <c r="F34" s="26">
        <f t="shared" si="7"/>
        <v>99015.61967938731</v>
      </c>
      <c r="G34" s="26">
        <f t="shared" si="8"/>
        <v>60.652351081604138</v>
      </c>
      <c r="H34" s="30">
        <f t="shared" si="1"/>
        <v>24.260160756438044</v>
      </c>
      <c r="I34" s="26">
        <f>SUM(H34:$H$109)</f>
        <v>9673.8954125987493</v>
      </c>
      <c r="J34" s="26">
        <f>SUM(I34:$I$109)</f>
        <v>442597.88983458956</v>
      </c>
      <c r="K34" s="26">
        <f t="shared" si="2"/>
        <v>40793.124293170215</v>
      </c>
      <c r="L34" s="26">
        <f>SUM(K34:$K$109)</f>
        <v>1068426.8582329524</v>
      </c>
      <c r="M34" s="26">
        <f>SUM(L34:$L$109)</f>
        <v>21486794.581677135</v>
      </c>
      <c r="O34" s="35"/>
    </row>
    <row r="35" spans="1:15" x14ac:dyDescent="0.25">
      <c r="A35" s="15">
        <v>31</v>
      </c>
      <c r="B35" s="24">
        <f t="shared" si="5"/>
        <v>0.99935607169232543</v>
      </c>
      <c r="C35" s="16">
        <f t="shared" si="6"/>
        <v>6.4392830767452203E-4</v>
      </c>
      <c r="D35" s="27">
        <f>Males!D35</f>
        <v>98630.328328703705</v>
      </c>
      <c r="E35" s="27">
        <f>Females!D35</f>
        <v>99279.606327907706</v>
      </c>
      <c r="F35" s="26">
        <f t="shared" si="7"/>
        <v>98954.967328305705</v>
      </c>
      <c r="G35" s="26">
        <f t="shared" si="8"/>
        <v>63.719904647703515</v>
      </c>
      <c r="H35" s="30">
        <f t="shared" si="1"/>
        <v>24.74479878637942</v>
      </c>
      <c r="I35" s="26">
        <f>SUM(H35:$H$109)</f>
        <v>9649.6352518423118</v>
      </c>
      <c r="J35" s="26">
        <f>SUM(I35:$I$109)</f>
        <v>432923.99442199082</v>
      </c>
      <c r="K35" s="26">
        <f t="shared" si="2"/>
        <v>39580.714881156389</v>
      </c>
      <c r="L35" s="26">
        <f>SUM(K35:$K$109)</f>
        <v>1027633.7339397825</v>
      </c>
      <c r="M35" s="26">
        <f>SUM(L35:$L$109)</f>
        <v>20418367.723444186</v>
      </c>
      <c r="O35" s="35"/>
    </row>
    <row r="36" spans="1:15" x14ac:dyDescent="0.25">
      <c r="A36" s="15">
        <v>32</v>
      </c>
      <c r="B36" s="24">
        <f t="shared" si="5"/>
        <v>0.9993214344376421</v>
      </c>
      <c r="C36" s="16">
        <f t="shared" si="6"/>
        <v>6.7856556235787577E-4</v>
      </c>
      <c r="D36" s="27">
        <f>Males!D36</f>
        <v>98537.991263993899</v>
      </c>
      <c r="E36" s="27">
        <f>Females!D36</f>
        <v>99244.503583322105</v>
      </c>
      <c r="F36" s="26">
        <f t="shared" si="7"/>
        <v>98891.247423658002</v>
      </c>
      <c r="G36" s="26">
        <f t="shared" si="8"/>
        <v>67.104194920306327</v>
      </c>
      <c r="H36" s="30">
        <f t="shared" ref="H36:H67" si="14">G36*$P$3^(A36+1)</f>
        <v>25.300042750971436</v>
      </c>
      <c r="I36" s="26">
        <f>SUM(H36:$H$109)</f>
        <v>9624.8904530559321</v>
      </c>
      <c r="J36" s="26">
        <f>SUM(I36:$I$109)</f>
        <v>423274.3591701485</v>
      </c>
      <c r="K36" s="26">
        <f t="shared" ref="K36:K67" si="15">F36*$P$3^A36</f>
        <v>38403.133726608168</v>
      </c>
      <c r="L36" s="26">
        <f>SUM(K36:$K$109)</f>
        <v>988053.01905862615</v>
      </c>
      <c r="M36" s="26">
        <f>SUM(L36:$L$109)</f>
        <v>19390733.989504404</v>
      </c>
      <c r="O36" s="35"/>
    </row>
    <row r="37" spans="1:15" x14ac:dyDescent="0.25">
      <c r="A37" s="15">
        <v>33</v>
      </c>
      <c r="B37" s="24">
        <f t="shared" si="5"/>
        <v>0.99928226416550481</v>
      </c>
      <c r="C37" s="16">
        <f t="shared" si="6"/>
        <v>7.1773583449515608E-4</v>
      </c>
      <c r="D37" s="27">
        <f>Males!D37</f>
        <v>98441.547339810801</v>
      </c>
      <c r="E37" s="27">
        <f>Females!D37</f>
        <v>99206.739117664605</v>
      </c>
      <c r="F37" s="26">
        <f t="shared" si="7"/>
        <v>98824.143228737696</v>
      </c>
      <c r="G37" s="26">
        <f t="shared" si="8"/>
        <v>70.929628908546874</v>
      </c>
      <c r="H37" s="30">
        <f t="shared" si="14"/>
        <v>25.963428902611607</v>
      </c>
      <c r="I37" s="26">
        <f>SUM(H37:$H$109)</f>
        <v>9599.5904103049634</v>
      </c>
      <c r="J37" s="26">
        <f>SUM(I37:$I$109)</f>
        <v>413649.46871709253</v>
      </c>
      <c r="K37" s="26">
        <f t="shared" si="15"/>
        <v>37259.295808324918</v>
      </c>
      <c r="L37" s="26">
        <f>SUM(K37:$K$109)</f>
        <v>949649.88533201814</v>
      </c>
      <c r="M37" s="26">
        <f>SUM(L37:$L$109)</f>
        <v>18402680.970445778</v>
      </c>
      <c r="O37" s="35"/>
    </row>
    <row r="38" spans="1:15" x14ac:dyDescent="0.25">
      <c r="A38" s="15">
        <v>34</v>
      </c>
      <c r="B38" s="24">
        <f t="shared" si="5"/>
        <v>0.99923710955739087</v>
      </c>
      <c r="C38" s="16">
        <f t="shared" si="6"/>
        <v>7.6289044260911029E-4</v>
      </c>
      <c r="D38" s="27">
        <f>Males!D38</f>
        <v>98340.355234358402</v>
      </c>
      <c r="E38" s="27">
        <f>Females!D38</f>
        <v>99166.071965299896</v>
      </c>
      <c r="F38" s="26">
        <f t="shared" si="7"/>
        <v>98753.213599829149</v>
      </c>
      <c r="G38" s="26">
        <f t="shared" si="8"/>
        <v>75.337882832245668</v>
      </c>
      <c r="H38" s="30">
        <f t="shared" si="14"/>
        <v>26.773832784613621</v>
      </c>
      <c r="I38" s="26">
        <f>SUM(H38:$H$109)</f>
        <v>9573.6269814023508</v>
      </c>
      <c r="J38" s="26">
        <f>SUM(I38:$I$109)</f>
        <v>404049.87830678764</v>
      </c>
      <c r="K38" s="26">
        <f t="shared" si="15"/>
        <v>36148.110171412845</v>
      </c>
      <c r="L38" s="26">
        <f>SUM(K38:$K$109)</f>
        <v>912390.58952369308</v>
      </c>
      <c r="M38" s="26">
        <f>SUM(L38:$L$109)</f>
        <v>17453031.08511376</v>
      </c>
      <c r="O38" s="35"/>
    </row>
    <row r="39" spans="1:15" x14ac:dyDescent="0.25">
      <c r="A39" s="15">
        <v>35</v>
      </c>
      <c r="B39" s="24">
        <f t="shared" si="5"/>
        <v>0.99918439917359969</v>
      </c>
      <c r="C39" s="16">
        <f t="shared" si="6"/>
        <v>8.1560082640025561E-4</v>
      </c>
      <c r="D39" s="27">
        <f>Males!D39</f>
        <v>98233.431535752796</v>
      </c>
      <c r="E39" s="27">
        <f>Females!D39</f>
        <v>99122.319898240996</v>
      </c>
      <c r="F39" s="26">
        <f t="shared" si="7"/>
        <v>98677.875716996903</v>
      </c>
      <c r="G39" s="26">
        <f t="shared" si="8"/>
        <v>80.481756982204388</v>
      </c>
      <c r="H39" s="30">
        <f t="shared" si="14"/>
        <v>27.768815784392892</v>
      </c>
      <c r="I39" s="26">
        <f>SUM(H39:$H$109)</f>
        <v>9546.853148617738</v>
      </c>
      <c r="J39" s="26">
        <f>SUM(I39:$I$109)</f>
        <v>394476.2513253853</v>
      </c>
      <c r="K39" s="26">
        <f t="shared" si="15"/>
        <v>35068.478760820093</v>
      </c>
      <c r="L39" s="26">
        <f>SUM(K39:$K$109)</f>
        <v>876242.47935228026</v>
      </c>
      <c r="M39" s="26">
        <f>SUM(L39:$L$109)</f>
        <v>16540640.495590068</v>
      </c>
      <c r="O39" s="35"/>
    </row>
    <row r="40" spans="1:15" x14ac:dyDescent="0.25">
      <c r="A40" s="15">
        <v>36</v>
      </c>
      <c r="B40" s="24">
        <f t="shared" si="5"/>
        <v>0.99912296489798036</v>
      </c>
      <c r="C40" s="16">
        <f t="shared" si="6"/>
        <v>8.7703510201967707E-4</v>
      </c>
      <c r="D40" s="27">
        <f>Males!D40</f>
        <v>98119.435160016496</v>
      </c>
      <c r="E40" s="27">
        <f>Females!D40</f>
        <v>99075.352760012902</v>
      </c>
      <c r="F40" s="26">
        <f t="shared" si="7"/>
        <v>98597.393960014699</v>
      </c>
      <c r="G40" s="26">
        <f t="shared" si="8"/>
        <v>86.473375470595784</v>
      </c>
      <c r="H40" s="30">
        <f t="shared" si="14"/>
        <v>28.967105282968014</v>
      </c>
      <c r="I40" s="26">
        <f>SUM(H40:$H$109)</f>
        <v>9519.0843328333449</v>
      </c>
      <c r="J40" s="26">
        <f>SUM(I40:$I$109)</f>
        <v>384929.39817676757</v>
      </c>
      <c r="K40" s="26">
        <f t="shared" si="15"/>
        <v>34019.297942293371</v>
      </c>
      <c r="L40" s="26">
        <f>SUM(K40:$K$109)</f>
        <v>841174.00059146027</v>
      </c>
      <c r="M40" s="26">
        <f>SUM(L40:$L$109)</f>
        <v>15664398.016237792</v>
      </c>
      <c r="O40" s="35"/>
    </row>
    <row r="41" spans="1:15" x14ac:dyDescent="0.25">
      <c r="A41" s="15">
        <v>37</v>
      </c>
      <c r="B41" s="24">
        <f t="shared" si="5"/>
        <v>0.99905157609207484</v>
      </c>
      <c r="C41" s="16">
        <f t="shared" si="6"/>
        <v>9.4842390792519347E-4</v>
      </c>
      <c r="D41" s="27">
        <f>Males!D41</f>
        <v>97996.863287050801</v>
      </c>
      <c r="E41" s="27">
        <f>Females!D41</f>
        <v>99024.977882037405</v>
      </c>
      <c r="F41" s="26">
        <f t="shared" si="7"/>
        <v>98510.920584544103</v>
      </c>
      <c r="G41" s="26">
        <f t="shared" si="8"/>
        <v>93.430112274101702</v>
      </c>
      <c r="H41" s="30">
        <f t="shared" si="14"/>
        <v>30.385915931050807</v>
      </c>
      <c r="I41" s="26">
        <f>SUM(H41:$H$109)</f>
        <v>9490.1172275503759</v>
      </c>
      <c r="J41" s="26">
        <f>SUM(I41:$I$109)</f>
        <v>375410.31384393421</v>
      </c>
      <c r="K41" s="26">
        <f t="shared" si="15"/>
        <v>32999.477498885346</v>
      </c>
      <c r="L41" s="26">
        <f>SUM(K41:$K$109)</f>
        <v>807154.70264916692</v>
      </c>
      <c r="M41" s="26">
        <f>SUM(L41:$L$109)</f>
        <v>14823224.015646331</v>
      </c>
      <c r="O41" s="35"/>
    </row>
    <row r="42" spans="1:15" x14ac:dyDescent="0.25">
      <c r="A42" s="15">
        <v>38</v>
      </c>
      <c r="B42" s="24">
        <f t="shared" si="5"/>
        <v>0.9989696454167003</v>
      </c>
      <c r="C42" s="16">
        <f t="shared" si="6"/>
        <v>1.0303545832996651E-3</v>
      </c>
      <c r="D42" s="27">
        <f>Males!D42</f>
        <v>97864.095997874596</v>
      </c>
      <c r="E42" s="27">
        <f>Females!D42</f>
        <v>98970.884946665406</v>
      </c>
      <c r="F42" s="26">
        <f t="shared" si="7"/>
        <v>98417.490472270001</v>
      </c>
      <c r="G42" s="26">
        <f t="shared" si="8"/>
        <v>101.40491238495451</v>
      </c>
      <c r="H42" s="30">
        <f t="shared" si="14"/>
        <v>32.018960667066594</v>
      </c>
      <c r="I42" s="26">
        <f>SUM(H42:$H$109)</f>
        <v>9459.7313116193254</v>
      </c>
      <c r="J42" s="26">
        <f>SUM(I42:$I$109)</f>
        <v>365920.19661638385</v>
      </c>
      <c r="K42" s="26">
        <f t="shared" si="15"/>
        <v>32007.941752889674</v>
      </c>
      <c r="L42" s="26">
        <f>SUM(K42:$K$109)</f>
        <v>774155.22515028156</v>
      </c>
      <c r="M42" s="26">
        <f>SUM(L42:$L$109)</f>
        <v>14016069.312997162</v>
      </c>
      <c r="O42" s="35"/>
    </row>
    <row r="43" spans="1:15" x14ac:dyDescent="0.25">
      <c r="A43" s="15">
        <v>39</v>
      </c>
      <c r="B43" s="24">
        <f t="shared" si="5"/>
        <v>0.99887922659176387</v>
      </c>
      <c r="C43" s="16">
        <f t="shared" si="6"/>
        <v>1.120773408236147E-3</v>
      </c>
      <c r="D43" s="27">
        <f>Males!D43</f>
        <v>97719.5288773949</v>
      </c>
      <c r="E43" s="27">
        <f>Females!D43</f>
        <v>98912.642242375194</v>
      </c>
      <c r="F43" s="26">
        <f t="shared" si="7"/>
        <v>98316.085559885047</v>
      </c>
      <c r="G43" s="26">
        <f t="shared" si="8"/>
        <v>110.190054297389</v>
      </c>
      <c r="H43" s="30">
        <f t="shared" si="14"/>
        <v>33.779514930101776</v>
      </c>
      <c r="I43" s="26">
        <f>SUM(H43:$H$109)</f>
        <v>9427.7123509522589</v>
      </c>
      <c r="J43" s="26">
        <f>SUM(I43:$I$109)</f>
        <v>356460.46530476451</v>
      </c>
      <c r="K43" s="26">
        <f t="shared" si="15"/>
        <v>31043.652644080194</v>
      </c>
      <c r="L43" s="26">
        <f>SUM(K43:$K$109)</f>
        <v>742147.28339739179</v>
      </c>
      <c r="M43" s="26">
        <f>SUM(L43:$L$109)</f>
        <v>13241914.087846883</v>
      </c>
      <c r="O43" s="35"/>
    </row>
    <row r="44" spans="1:15" x14ac:dyDescent="0.25">
      <c r="A44" s="15">
        <v>40</v>
      </c>
      <c r="B44" s="24">
        <f t="shared" si="5"/>
        <v>0.99878387799932877</v>
      </c>
      <c r="C44" s="16">
        <f t="shared" si="6"/>
        <v>1.2161220006711899E-3</v>
      </c>
      <c r="D44" s="27">
        <f>Males!D44</f>
        <v>97562.043937294802</v>
      </c>
      <c r="E44" s="27">
        <f>Females!D44</f>
        <v>98849.747073880499</v>
      </c>
      <c r="F44" s="26">
        <f t="shared" si="7"/>
        <v>98205.895505587658</v>
      </c>
      <c r="G44" s="26">
        <f t="shared" si="8"/>
        <v>119.43035011996108</v>
      </c>
      <c r="H44" s="30">
        <f t="shared" si="14"/>
        <v>35.545816335228032</v>
      </c>
      <c r="I44" s="26">
        <f>SUM(H44:$H$109)</f>
        <v>9393.9328360221571</v>
      </c>
      <c r="J44" s="26">
        <f>SUM(I44:$I$109)</f>
        <v>347032.75295381225</v>
      </c>
      <c r="K44" s="26">
        <f t="shared" si="15"/>
        <v>30105.689071555516</v>
      </c>
      <c r="L44" s="26">
        <f>SUM(K44:$K$109)</f>
        <v>711103.63075331145</v>
      </c>
      <c r="M44" s="26">
        <f>SUM(L44:$L$109)</f>
        <v>12499766.804449487</v>
      </c>
      <c r="O44" s="35"/>
    </row>
    <row r="45" spans="1:15" x14ac:dyDescent="0.25">
      <c r="A45" s="15">
        <v>41</v>
      </c>
      <c r="B45" s="24">
        <f t="shared" si="5"/>
        <v>0.99868634430520031</v>
      </c>
      <c r="C45" s="16">
        <f t="shared" si="6"/>
        <v>1.3136556947997333E-3</v>
      </c>
      <c r="D45" s="27">
        <f>Males!D45</f>
        <v>97391.303348535497</v>
      </c>
      <c r="E45" s="27">
        <f>Females!D45</f>
        <v>98781.626962399896</v>
      </c>
      <c r="F45" s="26">
        <f t="shared" si="7"/>
        <v>98086.465155467697</v>
      </c>
      <c r="G45" s="26">
        <f t="shared" si="8"/>
        <v>128.85184353425575</v>
      </c>
      <c r="H45" s="30">
        <f t="shared" si="14"/>
        <v>37.232928722539611</v>
      </c>
      <c r="I45" s="26">
        <f>SUM(H45:$H$109)</f>
        <v>9358.3870196869284</v>
      </c>
      <c r="J45" s="26">
        <f>SUM(I45:$I$109)</f>
        <v>337638.82011779014</v>
      </c>
      <c r="K45" s="26">
        <f t="shared" si="15"/>
        <v>29193.278524980811</v>
      </c>
      <c r="L45" s="26">
        <f>SUM(K45:$K$109)</f>
        <v>680997.94168175594</v>
      </c>
      <c r="M45" s="26">
        <f>SUM(L45:$L$109)</f>
        <v>11788663.173696179</v>
      </c>
      <c r="O45" s="35"/>
    </row>
    <row r="46" spans="1:15" x14ac:dyDescent="0.25">
      <c r="A46" s="15">
        <v>42</v>
      </c>
      <c r="B46" s="24">
        <f t="shared" si="5"/>
        <v>0.99858609327597081</v>
      </c>
      <c r="C46" s="16">
        <f t="shared" si="6"/>
        <v>1.413906724029197E-3</v>
      </c>
      <c r="D46" s="27">
        <f>Males!D46</f>
        <v>97207.603961447894</v>
      </c>
      <c r="E46" s="27">
        <f>Females!D46</f>
        <v>98707.622662419002</v>
      </c>
      <c r="F46" s="26">
        <f t="shared" si="7"/>
        <v>97957.613311933441</v>
      </c>
      <c r="G46" s="26">
        <f t="shared" si="8"/>
        <v>138.50292813159467</v>
      </c>
      <c r="H46" s="30">
        <f t="shared" si="14"/>
        <v>38.856018095959222</v>
      </c>
      <c r="I46" s="26">
        <f>SUM(H46:$H$109)</f>
        <v>9321.1540909643882</v>
      </c>
      <c r="J46" s="26">
        <f>SUM(I46:$I$109)</f>
        <v>328280.43309810321</v>
      </c>
      <c r="K46" s="26">
        <f t="shared" si="15"/>
        <v>28305.755930482126</v>
      </c>
      <c r="L46" s="26">
        <f>SUM(K46:$K$109)</f>
        <v>651804.66315677529</v>
      </c>
      <c r="M46" s="26">
        <f>SUM(L46:$L$109)</f>
        <v>11107665.232014421</v>
      </c>
      <c r="O46" s="35"/>
    </row>
    <row r="47" spans="1:15" x14ac:dyDescent="0.25">
      <c r="A47" s="15">
        <v>43</v>
      </c>
      <c r="B47" s="24">
        <f t="shared" si="5"/>
        <v>0.99848176420812196</v>
      </c>
      <c r="C47" s="16">
        <f t="shared" si="6"/>
        <v>1.5182357918780199E-3</v>
      </c>
      <c r="D47" s="27">
        <f>Males!D47</f>
        <v>97011.258665380199</v>
      </c>
      <c r="E47" s="27">
        <f>Females!D47</f>
        <v>98626.962102223493</v>
      </c>
      <c r="F47" s="26">
        <f t="shared" si="7"/>
        <v>97819.110383801846</v>
      </c>
      <c r="G47" s="26">
        <f t="shared" si="8"/>
        <v>148.51247451435484</v>
      </c>
      <c r="H47" s="30">
        <f t="shared" si="14"/>
        <v>40.45060740361604</v>
      </c>
      <c r="I47" s="26">
        <f>SUM(H47:$H$109)</f>
        <v>9282.2980728684288</v>
      </c>
      <c r="J47" s="26">
        <f>SUM(I47:$I$109)</f>
        <v>318959.2790071388</v>
      </c>
      <c r="K47" s="26">
        <f t="shared" si="15"/>
        <v>27442.460419265331</v>
      </c>
      <c r="L47" s="26">
        <f>SUM(K47:$K$109)</f>
        <v>623498.907226293</v>
      </c>
      <c r="M47" s="26">
        <f>SUM(L47:$L$109)</f>
        <v>10455860.568857647</v>
      </c>
      <c r="O47" s="35"/>
    </row>
    <row r="48" spans="1:15" x14ac:dyDescent="0.25">
      <c r="A48" s="15">
        <v>44</v>
      </c>
      <c r="B48" s="24">
        <f t="shared" si="5"/>
        <v>0.99837019335629562</v>
      </c>
      <c r="C48" s="16">
        <f t="shared" si="6"/>
        <v>1.6298066437043931E-3</v>
      </c>
      <c r="D48" s="27">
        <f>Males!D48</f>
        <v>96802.457260604599</v>
      </c>
      <c r="E48" s="27">
        <f>Females!D48</f>
        <v>98538.738557970399</v>
      </c>
      <c r="F48" s="26">
        <f t="shared" si="7"/>
        <v>97670.597909287491</v>
      </c>
      <c r="G48" s="26">
        <f t="shared" si="8"/>
        <v>159.18418936713715</v>
      </c>
      <c r="H48" s="30">
        <f t="shared" si="14"/>
        <v>42.094447961320142</v>
      </c>
      <c r="I48" s="26">
        <f>SUM(H48:$H$109)</f>
        <v>9241.8474654648144</v>
      </c>
      <c r="J48" s="26">
        <f>SUM(I48:$I$109)</f>
        <v>309676.98093427042</v>
      </c>
      <c r="K48" s="26">
        <f t="shared" si="15"/>
        <v>26602.714848193795</v>
      </c>
      <c r="L48" s="26">
        <f>SUM(K48:$K$109)</f>
        <v>596056.44680702779</v>
      </c>
      <c r="M48" s="26">
        <f>SUM(L48:$L$109)</f>
        <v>9832361.6616313513</v>
      </c>
      <c r="O48" s="35"/>
    </row>
    <row r="49" spans="1:15" x14ac:dyDescent="0.25">
      <c r="A49" s="15">
        <v>45</v>
      </c>
      <c r="B49" s="24">
        <f t="shared" si="5"/>
        <v>0.99824584607098399</v>
      </c>
      <c r="C49" s="16">
        <f t="shared" si="6"/>
        <v>1.754153929016049E-3</v>
      </c>
      <c r="D49" s="27">
        <f>Males!D49</f>
        <v>96580.892095910996</v>
      </c>
      <c r="E49" s="27">
        <f>Females!D49</f>
        <v>98441.935343929697</v>
      </c>
      <c r="F49" s="26">
        <f t="shared" si="7"/>
        <v>97511.413719920354</v>
      </c>
      <c r="G49" s="26">
        <f t="shared" si="8"/>
        <v>171.05002950070775</v>
      </c>
      <c r="H49" s="30">
        <f t="shared" si="14"/>
        <v>43.914790675778292</v>
      </c>
      <c r="I49" s="26">
        <f>SUM(H49:$H$109)</f>
        <v>9199.7530175034935</v>
      </c>
      <c r="J49" s="26">
        <f>SUM(I49:$I$109)</f>
        <v>300435.13346880558</v>
      </c>
      <c r="K49" s="26">
        <f t="shared" si="15"/>
        <v>25785.784045430712</v>
      </c>
      <c r="L49" s="26">
        <f>SUM(K49:$K$109)</f>
        <v>569453.73195883411</v>
      </c>
      <c r="M49" s="26">
        <f>SUM(L49:$L$109)</f>
        <v>9236305.2148243263</v>
      </c>
      <c r="O49" s="35"/>
    </row>
    <row r="50" spans="1:15" x14ac:dyDescent="0.25">
      <c r="A50" s="15">
        <v>46</v>
      </c>
      <c r="B50" s="24">
        <f t="shared" si="5"/>
        <v>0.99810199351806694</v>
      </c>
      <c r="C50" s="16">
        <f t="shared" si="6"/>
        <v>1.8980064819330935E-3</v>
      </c>
      <c r="D50" s="27">
        <f>Males!D50</f>
        <v>96345.249494599906</v>
      </c>
      <c r="E50" s="27">
        <f>Females!D50</f>
        <v>98335.477886239401</v>
      </c>
      <c r="F50" s="26">
        <f t="shared" si="7"/>
        <v>97340.363690419646</v>
      </c>
      <c r="G50" s="26">
        <f t="shared" si="8"/>
        <v>184.75264123814122</v>
      </c>
      <c r="H50" s="30">
        <f t="shared" si="14"/>
        <v>46.05121518133511</v>
      </c>
      <c r="I50" s="26">
        <f>SUM(H50:$H$109)</f>
        <v>9155.8382268277146</v>
      </c>
      <c r="J50" s="26">
        <f>SUM(I50:$I$109)</f>
        <v>291235.38045130204</v>
      </c>
      <c r="K50" s="26">
        <f t="shared" si="15"/>
        <v>24990.827001004527</v>
      </c>
      <c r="L50" s="26">
        <f>SUM(K50:$K$109)</f>
        <v>543667.94791340351</v>
      </c>
      <c r="M50" s="26">
        <f>SUM(L50:$L$109)</f>
        <v>8666851.4828654937</v>
      </c>
      <c r="O50" s="35"/>
    </row>
    <row r="51" spans="1:15" x14ac:dyDescent="0.25">
      <c r="A51" s="15">
        <v>47</v>
      </c>
      <c r="B51" s="24">
        <f t="shared" si="5"/>
        <v>0.99793346962325846</v>
      </c>
      <c r="C51" s="16">
        <f t="shared" si="6"/>
        <v>2.0665303767414839E-3</v>
      </c>
      <c r="D51" s="27">
        <f>Males!D51</f>
        <v>96092.976171629503</v>
      </c>
      <c r="E51" s="27">
        <f>Females!D51</f>
        <v>98218.245926733507</v>
      </c>
      <c r="F51" s="26">
        <f t="shared" si="7"/>
        <v>97155.611049181505</v>
      </c>
      <c r="G51" s="26">
        <f t="shared" si="8"/>
        <v>200.77502150401415</v>
      </c>
      <c r="H51" s="30">
        <f t="shared" si="14"/>
        <v>48.587314464471021</v>
      </c>
      <c r="I51" s="26">
        <f>SUM(H51:$H$109)</f>
        <v>9109.7870116463801</v>
      </c>
      <c r="J51" s="26">
        <f>SUM(I51:$I$109)</f>
        <v>282079.54222447437</v>
      </c>
      <c r="K51" s="26">
        <f t="shared" si="15"/>
        <v>24216.88762074539</v>
      </c>
      <c r="L51" s="26">
        <f>SUM(K51:$K$109)</f>
        <v>518677.12091239926</v>
      </c>
      <c r="M51" s="26">
        <f>SUM(L51:$L$109)</f>
        <v>8123183.5349520929</v>
      </c>
      <c r="O51" s="35"/>
    </row>
    <row r="52" spans="1:15" x14ac:dyDescent="0.25">
      <c r="A52" s="15">
        <v>48</v>
      </c>
      <c r="B52" s="24">
        <f t="shared" si="5"/>
        <v>0.99773644583432552</v>
      </c>
      <c r="C52" s="16">
        <f t="shared" si="6"/>
        <v>2.2635541656745154E-3</v>
      </c>
      <c r="D52" s="27">
        <f>Males!D52</f>
        <v>95820.655769469595</v>
      </c>
      <c r="E52" s="27">
        <f>Females!D52</f>
        <v>98089.016285885402</v>
      </c>
      <c r="F52" s="26">
        <f t="shared" si="7"/>
        <v>96954.836027677491</v>
      </c>
      <c r="G52" s="26">
        <f t="shared" si="8"/>
        <v>219.46252297273895</v>
      </c>
      <c r="H52" s="30">
        <f t="shared" si="14"/>
        <v>51.562783895761314</v>
      </c>
      <c r="I52" s="26">
        <f>SUM(H52:$H$109)</f>
        <v>9061.199697181908</v>
      </c>
      <c r="J52" s="26">
        <f>SUM(I52:$I$109)</f>
        <v>272969.75521282799</v>
      </c>
      <c r="K52" s="26">
        <f t="shared" si="15"/>
        <v>23462.954064899983</v>
      </c>
      <c r="L52" s="26">
        <f>SUM(K52:$K$109)</f>
        <v>494460.2332916538</v>
      </c>
      <c r="M52" s="26">
        <f>SUM(L52:$L$109)</f>
        <v>7604506.4140396938</v>
      </c>
      <c r="O52" s="35"/>
    </row>
    <row r="53" spans="1:15" x14ac:dyDescent="0.25">
      <c r="A53" s="15">
        <v>49</v>
      </c>
      <c r="B53" s="24">
        <f t="shared" si="5"/>
        <v>0.99750658367449763</v>
      </c>
      <c r="C53" s="16">
        <f t="shared" si="6"/>
        <v>2.4934163255023842E-3</v>
      </c>
      <c r="D53" s="27">
        <f>Males!D53</f>
        <v>95524.351294600405</v>
      </c>
      <c r="E53" s="27">
        <f>Females!D53</f>
        <v>97946.395714809099</v>
      </c>
      <c r="F53" s="26">
        <f t="shared" si="7"/>
        <v>96735.373504704752</v>
      </c>
      <c r="G53" s="26">
        <f t="shared" si="8"/>
        <v>241.20155955020164</v>
      </c>
      <c r="H53" s="30">
        <f t="shared" si="14"/>
        <v>55.019783389730875</v>
      </c>
      <c r="I53" s="26">
        <f>SUM(H53:$H$109)</f>
        <v>9009.6369132861473</v>
      </c>
      <c r="J53" s="26">
        <f>SUM(I53:$I$109)</f>
        <v>263908.555515646</v>
      </c>
      <c r="K53" s="26">
        <f t="shared" si="15"/>
        <v>22728.004269405192</v>
      </c>
      <c r="L53" s="26">
        <f>SUM(K53:$K$109)</f>
        <v>470997.27922675386</v>
      </c>
      <c r="M53" s="26">
        <f>SUM(L53:$L$109)</f>
        <v>7110046.1807480408</v>
      </c>
      <c r="O53" s="35"/>
    </row>
    <row r="54" spans="1:15" x14ac:dyDescent="0.25">
      <c r="A54" s="15">
        <v>50</v>
      </c>
      <c r="B54" s="24">
        <f t="shared" si="5"/>
        <v>0.99724097439360615</v>
      </c>
      <c r="C54" s="16">
        <f t="shared" si="6"/>
        <v>2.7590256063937972E-3</v>
      </c>
      <c r="D54" s="27">
        <f>Males!D54</f>
        <v>95199.543181058907</v>
      </c>
      <c r="E54" s="27">
        <f>Females!D54</f>
        <v>97788.800709250194</v>
      </c>
      <c r="F54" s="26">
        <f t="shared" si="7"/>
        <v>96494.17194515455</v>
      </c>
      <c r="G54" s="26">
        <f t="shared" si="8"/>
        <v>266.22989126444736</v>
      </c>
      <c r="H54" s="30">
        <f t="shared" si="14"/>
        <v>58.96011946512305</v>
      </c>
      <c r="I54" s="26">
        <f>SUM(H54:$H$109)</f>
        <v>8954.6171298964164</v>
      </c>
      <c r="J54" s="26">
        <f>SUM(I54:$I$109)</f>
        <v>254898.91860235977</v>
      </c>
      <c r="K54" s="26">
        <f t="shared" si="15"/>
        <v>22011.003779139581</v>
      </c>
      <c r="L54" s="26">
        <f>SUM(K54:$K$109)</f>
        <v>448269.27495734871</v>
      </c>
      <c r="M54" s="26">
        <f>SUM(L54:$L$109)</f>
        <v>6639048.901521286</v>
      </c>
      <c r="O54" s="35"/>
    </row>
    <row r="55" spans="1:15" x14ac:dyDescent="0.25">
      <c r="A55" s="15">
        <v>51</v>
      </c>
      <c r="B55" s="24">
        <f t="shared" si="5"/>
        <v>0.99693798303128123</v>
      </c>
      <c r="C55" s="16">
        <f t="shared" si="6"/>
        <v>3.0620169687187501E-3</v>
      </c>
      <c r="D55" s="27">
        <f>Males!D55</f>
        <v>94841.3719316637</v>
      </c>
      <c r="E55" s="27">
        <f>Females!D55</f>
        <v>97614.512176116506</v>
      </c>
      <c r="F55" s="26">
        <f t="shared" si="7"/>
        <v>96227.942053890103</v>
      </c>
      <c r="G55" s="26">
        <f t="shared" si="8"/>
        <v>294.6515914338961</v>
      </c>
      <c r="H55" s="30">
        <f t="shared" si="14"/>
        <v>63.353863773578709</v>
      </c>
      <c r="I55" s="26">
        <f>SUM(H55:$H$109)</f>
        <v>8895.6570104312923</v>
      </c>
      <c r="J55" s="26">
        <f>SUM(I55:$I$109)</f>
        <v>245944.30147246335</v>
      </c>
      <c r="K55" s="26">
        <f t="shared" si="15"/>
        <v>21310.94646222379</v>
      </c>
      <c r="L55" s="26">
        <f>SUM(K55:$K$109)</f>
        <v>426258.27117820899</v>
      </c>
      <c r="M55" s="26">
        <f>SUM(L55:$L$109)</f>
        <v>6190779.6265639365</v>
      </c>
      <c r="O55" s="35"/>
    </row>
    <row r="56" spans="1:15" x14ac:dyDescent="0.25">
      <c r="A56" s="15">
        <v>52</v>
      </c>
      <c r="B56" s="24">
        <f t="shared" si="5"/>
        <v>0.99659663023898692</v>
      </c>
      <c r="C56" s="16">
        <f t="shared" si="6"/>
        <v>3.4033697610130866E-3</v>
      </c>
      <c r="D56" s="27">
        <f>Males!D56</f>
        <v>94444.858082954699</v>
      </c>
      <c r="E56" s="27">
        <f>Females!D56</f>
        <v>97421.7228419577</v>
      </c>
      <c r="F56" s="26">
        <f t="shared" si="7"/>
        <v>95933.290462456207</v>
      </c>
      <c r="G56" s="26">
        <f t="shared" si="8"/>
        <v>326.4964598344086</v>
      </c>
      <c r="H56" s="30">
        <f t="shared" si="14"/>
        <v>68.156231167088904</v>
      </c>
      <c r="I56" s="26">
        <f>SUM(H56:$H$109)</f>
        <v>8832.303146657714</v>
      </c>
      <c r="J56" s="26">
        <f>SUM(I56:$I$109)</f>
        <v>237048.64446203207</v>
      </c>
      <c r="K56" s="26">
        <f t="shared" si="15"/>
        <v>20626.885419938841</v>
      </c>
      <c r="L56" s="26">
        <f>SUM(K56:$K$109)</f>
        <v>404947.32471598522</v>
      </c>
      <c r="M56" s="26">
        <f>SUM(L56:$L$109)</f>
        <v>5764521.3553857282</v>
      </c>
      <c r="O56" s="35"/>
    </row>
    <row r="57" spans="1:15" ht="16.5" customHeight="1" x14ac:dyDescent="0.25">
      <c r="A57" s="15">
        <v>53</v>
      </c>
      <c r="B57" s="24">
        <f t="shared" si="5"/>
        <v>0.99621619563982466</v>
      </c>
      <c r="C57" s="16">
        <f t="shared" si="6"/>
        <v>3.7838043601753409E-3</v>
      </c>
      <c r="D57" s="27">
        <f>Males!D57</f>
        <v>94005.013914673196</v>
      </c>
      <c r="E57" s="27">
        <f>Females!D57</f>
        <v>97208.574090570401</v>
      </c>
      <c r="F57" s="26">
        <f t="shared" si="7"/>
        <v>95606.794002621798</v>
      </c>
      <c r="G57" s="26">
        <f t="shared" si="8"/>
        <v>361.75740400950599</v>
      </c>
      <c r="H57" s="30">
        <f t="shared" si="14"/>
        <v>73.317440332546624</v>
      </c>
      <c r="I57" s="26">
        <f>SUM(H57:$H$109)</f>
        <v>8764.1469154906245</v>
      </c>
      <c r="J57" s="26">
        <f>SUM(I57:$I$109)</f>
        <v>228216.34131537436</v>
      </c>
      <c r="K57" s="26">
        <f t="shared" si="15"/>
        <v>19957.946118288099</v>
      </c>
      <c r="L57" s="26">
        <f>SUM(K57:$K$109)</f>
        <v>384320.43929604639</v>
      </c>
      <c r="M57" s="26">
        <f>SUM(L57:$L$109)</f>
        <v>5359574.0306697432</v>
      </c>
      <c r="O57" s="35"/>
    </row>
    <row r="58" spans="1:15" ht="12.75" customHeight="1" x14ac:dyDescent="0.25">
      <c r="A58" s="15">
        <v>54</v>
      </c>
      <c r="B58" s="24">
        <f t="shared" si="5"/>
        <v>0.99579690274756782</v>
      </c>
      <c r="C58" s="16">
        <f t="shared" si="6"/>
        <v>4.203097252432203E-3</v>
      </c>
      <c r="D58" s="27">
        <f>Males!D58</f>
        <v>93516.814497415297</v>
      </c>
      <c r="E58" s="27">
        <f>Females!D58</f>
        <v>96973.258699809303</v>
      </c>
      <c r="F58" s="26">
        <f t="shared" si="7"/>
        <v>95245.036598612292</v>
      </c>
      <c r="G58" s="26">
        <f t="shared" si="8"/>
        <v>400.32415163543192</v>
      </c>
      <c r="H58" s="30">
        <f t="shared" si="14"/>
        <v>78.770650722960724</v>
      </c>
      <c r="I58" s="26">
        <f>SUM(H58:$H$109)</f>
        <v>8690.8294751580779</v>
      </c>
      <c r="J58" s="26">
        <f>SUM(I58:$I$109)</f>
        <v>219452.19439988374</v>
      </c>
      <c r="K58" s="26">
        <f t="shared" si="15"/>
        <v>19303.329276452012</v>
      </c>
      <c r="L58" s="26">
        <f>SUM(K58:$K$109)</f>
        <v>364362.4931777583</v>
      </c>
      <c r="M58" s="26">
        <f>SUM(L58:$L$109)</f>
        <v>4975253.5913736969</v>
      </c>
      <c r="O58" s="35"/>
    </row>
    <row r="59" spans="1:15" x14ac:dyDescent="0.25">
      <c r="A59" s="15">
        <v>55</v>
      </c>
      <c r="B59" s="24">
        <f t="shared" si="5"/>
        <v>0.99533991942964839</v>
      </c>
      <c r="C59" s="16">
        <f t="shared" si="6"/>
        <v>4.6600805703516648E-3</v>
      </c>
      <c r="D59" s="27">
        <f>Males!D59</f>
        <v>92975.304543381601</v>
      </c>
      <c r="E59" s="27">
        <f>Females!D59</f>
        <v>96714.120350572106</v>
      </c>
      <c r="F59" s="26">
        <f t="shared" si="7"/>
        <v>94844.712446976861</v>
      </c>
      <c r="G59" s="26">
        <f t="shared" si="8"/>
        <v>441.98400167474756</v>
      </c>
      <c r="H59" s="30">
        <f t="shared" si="14"/>
        <v>84.434894710131033</v>
      </c>
      <c r="I59" s="26">
        <f>SUM(H59:$H$109)</f>
        <v>8612.0588244351165</v>
      </c>
      <c r="J59" s="26">
        <f>SUM(I59:$I$109)</f>
        <v>210761.36492472564</v>
      </c>
      <c r="K59" s="26">
        <f t="shared" si="15"/>
        <v>18662.325734181904</v>
      </c>
      <c r="L59" s="26">
        <f>SUM(K59:$K$109)</f>
        <v>345059.16390130622</v>
      </c>
      <c r="M59" s="26">
        <f>SUM(L59:$L$109)</f>
        <v>4610891.0981959384</v>
      </c>
      <c r="O59" s="35"/>
    </row>
    <row r="60" spans="1:15" x14ac:dyDescent="0.25">
      <c r="A60" s="15">
        <v>56</v>
      </c>
      <c r="B60" s="24">
        <f t="shared" si="5"/>
        <v>0.99484599280870589</v>
      </c>
      <c r="C60" s="16">
        <f t="shared" si="6"/>
        <v>5.1540071912940938E-3</v>
      </c>
      <c r="D60" s="27">
        <f>Males!D60</f>
        <v>92375.812762227506</v>
      </c>
      <c r="E60" s="27">
        <f>Females!D60</f>
        <v>96429.644128376705</v>
      </c>
      <c r="F60" s="26">
        <f t="shared" si="7"/>
        <v>94402.728445302113</v>
      </c>
      <c r="G60" s="26">
        <f t="shared" si="8"/>
        <v>486.55234128487064</v>
      </c>
      <c r="H60" s="30">
        <f t="shared" si="14"/>
        <v>90.241801907887861</v>
      </c>
      <c r="I60" s="26">
        <f>SUM(H60:$H$109)</f>
        <v>8527.6239297249867</v>
      </c>
      <c r="J60" s="26">
        <f>SUM(I60:$I$109)</f>
        <v>202149.30610029053</v>
      </c>
      <c r="K60" s="26">
        <f t="shared" si="15"/>
        <v>18034.327954010165</v>
      </c>
      <c r="L60" s="26">
        <f>SUM(K60:$K$109)</f>
        <v>326396.83816712443</v>
      </c>
      <c r="M60" s="26">
        <f>SUM(L60:$L$109)</f>
        <v>4265831.9342946326</v>
      </c>
      <c r="O60" s="35"/>
    </row>
    <row r="61" spans="1:15" x14ac:dyDescent="0.25">
      <c r="A61" s="15">
        <v>57</v>
      </c>
      <c r="B61" s="24">
        <f t="shared" si="5"/>
        <v>0.99431668474415502</v>
      </c>
      <c r="C61" s="16">
        <f t="shared" si="6"/>
        <v>5.6833152558449793E-3</v>
      </c>
      <c r="D61" s="27">
        <f>Males!D61</f>
        <v>91714.2085207325</v>
      </c>
      <c r="E61" s="27">
        <f>Females!D61</f>
        <v>96118.143687301999</v>
      </c>
      <c r="F61" s="26">
        <f t="shared" si="7"/>
        <v>93916.176104017242</v>
      </c>
      <c r="G61" s="26">
        <f t="shared" si="8"/>
        <v>533.75523642258486</v>
      </c>
      <c r="H61" s="30">
        <f t="shared" si="14"/>
        <v>96.113217458907101</v>
      </c>
      <c r="I61" s="26">
        <f>SUM(H61:$H$109)</f>
        <v>8437.3821278170999</v>
      </c>
      <c r="J61" s="26">
        <f>SUM(I61:$I$109)</f>
        <v>193621.68217056553</v>
      </c>
      <c r="K61" s="26">
        <f t="shared" si="15"/>
        <v>17418.814464121398</v>
      </c>
      <c r="L61" s="26">
        <f>SUM(K61:$K$109)</f>
        <v>308362.5102131142</v>
      </c>
      <c r="M61" s="26">
        <f>SUM(L61:$L$109)</f>
        <v>3939435.0961275049</v>
      </c>
      <c r="O61" s="35"/>
    </row>
    <row r="62" spans="1:15" x14ac:dyDescent="0.25">
      <c r="A62" s="15">
        <v>58</v>
      </c>
      <c r="B62" s="24">
        <f t="shared" si="5"/>
        <v>0.99375193574424003</v>
      </c>
      <c r="C62" s="16">
        <f t="shared" si="6"/>
        <v>6.2480642557599898E-3</v>
      </c>
      <c r="D62" s="27">
        <f>Males!D62</f>
        <v>90987.217910576699</v>
      </c>
      <c r="E62" s="27">
        <f>Females!D62</f>
        <v>95777.623824612601</v>
      </c>
      <c r="F62" s="26">
        <f t="shared" si="7"/>
        <v>93382.420867594657</v>
      </c>
      <c r="G62" s="26">
        <f t="shared" si="8"/>
        <v>583.45936593915394</v>
      </c>
      <c r="H62" s="30">
        <f t="shared" si="14"/>
        <v>102.00333191226845</v>
      </c>
      <c r="I62" s="26">
        <f>SUM(H62:$H$109)</f>
        <v>8341.2689103581924</v>
      </c>
      <c r="J62" s="26">
        <f>SUM(I62:$I$109)</f>
        <v>185184.30004274845</v>
      </c>
      <c r="K62" s="26">
        <f t="shared" si="15"/>
        <v>16815.357136057013</v>
      </c>
      <c r="L62" s="26">
        <f>SUM(K62:$K$109)</f>
        <v>290943.69574899285</v>
      </c>
      <c r="M62" s="26">
        <f>SUM(L62:$L$109)</f>
        <v>3631072.5859143911</v>
      </c>
      <c r="O62" s="35"/>
    </row>
    <row r="63" spans="1:15" x14ac:dyDescent="0.25">
      <c r="A63" s="15">
        <v>59</v>
      </c>
      <c r="B63" s="24">
        <f t="shared" si="5"/>
        <v>0.99314545040201829</v>
      </c>
      <c r="C63" s="16">
        <f t="shared" si="6"/>
        <v>6.854549597981735E-3</v>
      </c>
      <c r="D63" s="27">
        <f>Males!D63</f>
        <v>90192.2965396902</v>
      </c>
      <c r="E63" s="27">
        <f>Females!D63</f>
        <v>95405.626463620807</v>
      </c>
      <c r="F63" s="26">
        <f t="shared" si="7"/>
        <v>92798.961501655504</v>
      </c>
      <c r="G63" s="26">
        <f t="shared" si="8"/>
        <v>636.09508425429522</v>
      </c>
      <c r="H63" s="30">
        <f t="shared" si="14"/>
        <v>107.96638419473496</v>
      </c>
      <c r="I63" s="26">
        <f>SUM(H63:$H$109)</f>
        <v>8239.2655784459239</v>
      </c>
      <c r="J63" s="26">
        <f>SUM(I63:$I$109)</f>
        <v>176843.03113239029</v>
      </c>
      <c r="K63" s="26">
        <f t="shared" si="15"/>
        <v>16223.586120570269</v>
      </c>
      <c r="L63" s="26">
        <f>SUM(K63:$K$109)</f>
        <v>274128.3386129358</v>
      </c>
      <c r="M63" s="26">
        <f>SUM(L63:$L$109)</f>
        <v>3340128.8901653979</v>
      </c>
      <c r="O63" s="35"/>
    </row>
    <row r="64" spans="1:15" x14ac:dyDescent="0.25">
      <c r="A64" s="15">
        <v>60</v>
      </c>
      <c r="B64" s="24">
        <f t="shared" si="5"/>
        <v>0.99248789835542484</v>
      </c>
      <c r="C64" s="16">
        <f t="shared" si="6"/>
        <v>7.5121016445751114E-3</v>
      </c>
      <c r="D64" s="27">
        <f>Males!D64</f>
        <v>89326.770567708503</v>
      </c>
      <c r="E64" s="27">
        <f>Females!D64</f>
        <v>94998.962267093899</v>
      </c>
      <c r="F64" s="26">
        <f t="shared" si="7"/>
        <v>92162.866417401208</v>
      </c>
      <c r="G64" s="26">
        <f t="shared" si="8"/>
        <v>692.3368203829159</v>
      </c>
      <c r="H64" s="30">
        <f t="shared" si="14"/>
        <v>114.0897746172172</v>
      </c>
      <c r="I64" s="26">
        <f>SUM(H64:$H$109)</f>
        <v>8131.299194251189</v>
      </c>
      <c r="J64" s="26">
        <f>SUM(I64:$I$109)</f>
        <v>168603.76555394439</v>
      </c>
      <c r="K64" s="26">
        <f t="shared" si="15"/>
        <v>15643.088101795818</v>
      </c>
      <c r="L64" s="26">
        <f>SUM(K64:$K$109)</f>
        <v>257904.75249236551</v>
      </c>
      <c r="M64" s="26">
        <f>SUM(L64:$L$109)</f>
        <v>3066000.5515524619</v>
      </c>
      <c r="O64" s="35"/>
    </row>
    <row r="65" spans="1:13" x14ac:dyDescent="0.25">
      <c r="A65" s="15">
        <v>61</v>
      </c>
      <c r="B65" s="24">
        <f t="shared" si="5"/>
        <v>0.99176738068340975</v>
      </c>
      <c r="C65" s="16">
        <f t="shared" si="6"/>
        <v>8.2326193165901968E-3</v>
      </c>
      <c r="D65" s="27">
        <f>Males!D65</f>
        <v>88387.5677395659</v>
      </c>
      <c r="E65" s="27">
        <f>Females!D65</f>
        <v>94553.491454470699</v>
      </c>
      <c r="F65" s="26">
        <f t="shared" si="7"/>
        <v>91470.529597018292</v>
      </c>
      <c r="G65" s="26">
        <f t="shared" si="8"/>
        <v>753.04204885914805</v>
      </c>
      <c r="H65" s="30">
        <f t="shared" si="14"/>
        <v>120.47898375450769</v>
      </c>
      <c r="I65" s="26">
        <f>SUM(H65:$H$109)</f>
        <v>8017.2094196339722</v>
      </c>
      <c r="J65" s="26">
        <f>SUM(I65:$I$109)</f>
        <v>160472.46635969318</v>
      </c>
      <c r="K65" s="26">
        <f t="shared" si="15"/>
        <v>15073.374401883577</v>
      </c>
      <c r="L65" s="26">
        <f>SUM(K65:$K$109)</f>
        <v>242261.6643905697</v>
      </c>
      <c r="M65" s="26">
        <f>SUM(L65:$L$109)</f>
        <v>2808095.7990600965</v>
      </c>
    </row>
    <row r="66" spans="1:13" x14ac:dyDescent="0.25">
      <c r="A66" s="15">
        <v>62</v>
      </c>
      <c r="B66" s="24">
        <f t="shared" si="5"/>
        <v>0.99096931313781833</v>
      </c>
      <c r="C66" s="16">
        <f t="shared" si="6"/>
        <v>9.0306868621817093E-3</v>
      </c>
      <c r="D66" s="27">
        <f>Males!D66</f>
        <v>87370.666564715502</v>
      </c>
      <c r="E66" s="27">
        <f>Females!D66</f>
        <v>94064.308531602801</v>
      </c>
      <c r="F66" s="26">
        <f t="shared" si="7"/>
        <v>90717.487548159144</v>
      </c>
      <c r="G66" s="26">
        <f t="shared" si="8"/>
        <v>819.24122297129361</v>
      </c>
      <c r="H66" s="30">
        <f t="shared" si="14"/>
        <v>127.25259304816896</v>
      </c>
      <c r="I66" s="26">
        <f>SUM(H66:$H$109)</f>
        <v>7896.7304358794645</v>
      </c>
      <c r="J66" s="26">
        <f>SUM(I66:$I$109)</f>
        <v>152455.25694005919</v>
      </c>
      <c r="K66" s="26">
        <f t="shared" si="15"/>
        <v>14513.86509574411</v>
      </c>
      <c r="L66" s="26">
        <f>SUM(K66:$K$109)</f>
        <v>227188.28998868616</v>
      </c>
      <c r="M66" s="26">
        <f>SUM(L66:$L$109)</f>
        <v>2565834.1346695265</v>
      </c>
    </row>
    <row r="67" spans="1:13" x14ac:dyDescent="0.25">
      <c r="A67" s="15">
        <v>63</v>
      </c>
      <c r="B67" s="24">
        <f t="shared" si="5"/>
        <v>0.99007616736105519</v>
      </c>
      <c r="C67" s="16">
        <f t="shared" si="6"/>
        <v>9.9238326389448003E-3</v>
      </c>
      <c r="D67" s="27">
        <f>Males!D67</f>
        <v>86270.2496716553</v>
      </c>
      <c r="E67" s="27">
        <f>Females!D67</f>
        <v>93526.242978720402</v>
      </c>
      <c r="F67" s="26">
        <f t="shared" si="7"/>
        <v>89898.246325187851</v>
      </c>
      <c r="G67" s="26">
        <f t="shared" si="8"/>
        <v>892.13515106579871</v>
      </c>
      <c r="H67" s="30">
        <f t="shared" si="14"/>
        <v>134.53902320201419</v>
      </c>
      <c r="I67" s="26">
        <f>SUM(H67:$H$109)</f>
        <v>7769.4778428312957</v>
      </c>
      <c r="J67" s="26">
        <f>SUM(I67:$I$109)</f>
        <v>144558.52650417972</v>
      </c>
      <c r="K67" s="26">
        <f t="shared" si="15"/>
        <v>13963.878567868445</v>
      </c>
      <c r="L67" s="26">
        <f>SUM(K67:$K$109)</f>
        <v>212674.42489294201</v>
      </c>
      <c r="M67" s="26">
        <f>SUM(L67:$L$109)</f>
        <v>2338645.8446808401</v>
      </c>
    </row>
    <row r="68" spans="1:13" x14ac:dyDescent="0.25">
      <c r="A68" s="15">
        <v>64</v>
      </c>
      <c r="B68" s="24">
        <f t="shared" si="5"/>
        <v>0.98907768152322384</v>
      </c>
      <c r="C68" s="16">
        <f t="shared" si="6"/>
        <v>1.0922318476776159E-2</v>
      </c>
      <c r="D68" s="27">
        <f>Males!D68</f>
        <v>85078.254089790993</v>
      </c>
      <c r="E68" s="27">
        <f>Females!D68</f>
        <v>92933.968258453096</v>
      </c>
      <c r="F68" s="26">
        <f t="shared" si="7"/>
        <v>89006.111174122052</v>
      </c>
      <c r="G68" s="26">
        <f t="shared" si="8"/>
        <v>972.1530926231062</v>
      </c>
      <c r="H68" s="30">
        <f t="shared" ref="H68:H99" si="16">G68*$P$3^(A68+1)</f>
        <v>142.3360981134436</v>
      </c>
      <c r="I68" s="26">
        <f>SUM(H68:$H$109)</f>
        <v>7634.9388196292812</v>
      </c>
      <c r="J68" s="26">
        <f>SUM(I68:$I$109)</f>
        <v>136789.04866134841</v>
      </c>
      <c r="K68" s="26">
        <f t="shared" ref="K68:K99" si="17">F68*$P$3^A68</f>
        <v>13422.624634922686</v>
      </c>
      <c r="L68" s="26">
        <f>SUM(K68:$K$109)</f>
        <v>198710.54632507358</v>
      </c>
      <c r="M68" s="26">
        <f>SUM(L68:$L$109)</f>
        <v>2125971.4197878977</v>
      </c>
    </row>
    <row r="69" spans="1:13" x14ac:dyDescent="0.25">
      <c r="A69" s="15">
        <v>65</v>
      </c>
      <c r="B69" s="24">
        <f t="shared" ref="B69:B109" si="18">F70/F69</f>
        <v>0.987973758089986</v>
      </c>
      <c r="C69" s="16">
        <f t="shared" ref="C69:C109" si="19">G69/F69</f>
        <v>1.2026241910014021E-2</v>
      </c>
      <c r="D69" s="27">
        <f>Males!D69</f>
        <v>83786.016713223697</v>
      </c>
      <c r="E69" s="27">
        <f>Females!D69</f>
        <v>92281.899449774195</v>
      </c>
      <c r="F69" s="26">
        <f t="shared" ref="F69:F109" si="20">(D69+E69)/2</f>
        <v>88033.958081498946</v>
      </c>
      <c r="G69" s="26">
        <f t="shared" ref="G69:G109" si="21">F69-F70</f>
        <v>1058.7176761841401</v>
      </c>
      <c r="H69" s="30">
        <f t="shared" si="16"/>
        <v>150.49543739089538</v>
      </c>
      <c r="I69" s="26">
        <f>SUM(H69:$H$109)</f>
        <v>7492.6027215158383</v>
      </c>
      <c r="J69" s="26">
        <f>SUM(I69:$I$109)</f>
        <v>129154.10984171911</v>
      </c>
      <c r="K69" s="26">
        <f t="shared" si="17"/>
        <v>12889.338304724117</v>
      </c>
      <c r="L69" s="26">
        <f>SUM(K69:$K$109)</f>
        <v>185287.92169015089</v>
      </c>
      <c r="M69" s="26">
        <f>SUM(L69:$L$109)</f>
        <v>1927260.8734628242</v>
      </c>
    </row>
    <row r="70" spans="1:13" x14ac:dyDescent="0.25">
      <c r="A70" s="15">
        <v>66</v>
      </c>
      <c r="B70" s="24">
        <f t="shared" si="18"/>
        <v>0.98676697745671105</v>
      </c>
      <c r="C70" s="16">
        <f t="shared" si="19"/>
        <v>1.3233022543288951E-2</v>
      </c>
      <c r="D70" s="27">
        <f>Males!D70</f>
        <v>82386.428148896695</v>
      </c>
      <c r="E70" s="27">
        <f>Females!D70</f>
        <v>91564.052661732901</v>
      </c>
      <c r="F70" s="26">
        <f t="shared" si="20"/>
        <v>86975.240405314806</v>
      </c>
      <c r="G70" s="26">
        <f t="shared" si="21"/>
        <v>1150.9453169915068</v>
      </c>
      <c r="H70" s="30">
        <f t="shared" si="16"/>
        <v>158.84027670220237</v>
      </c>
      <c r="I70" s="26">
        <f>SUM(H70:$H$109)</f>
        <v>7342.1072841249425</v>
      </c>
      <c r="J70" s="26">
        <f>SUM(I70:$I$109)</f>
        <v>121661.50712020327</v>
      </c>
      <c r="K70" s="26">
        <f t="shared" si="17"/>
        <v>12363.425246807275</v>
      </c>
      <c r="L70" s="26">
        <f>SUM(K70:$K$109)</f>
        <v>172398.58338542678</v>
      </c>
      <c r="M70" s="26">
        <f>SUM(L70:$L$109)</f>
        <v>1741972.9517726733</v>
      </c>
    </row>
    <row r="71" spans="1:13" x14ac:dyDescent="0.25">
      <c r="A71" s="15">
        <v>67</v>
      </c>
      <c r="B71" s="24">
        <f t="shared" si="18"/>
        <v>0.98545246487830096</v>
      </c>
      <c r="C71" s="16">
        <f t="shared" si="19"/>
        <v>1.4547535121699023E-2</v>
      </c>
      <c r="D71" s="27">
        <f>Males!D71</f>
        <v>80874.544382108899</v>
      </c>
      <c r="E71" s="27">
        <f>Females!D71</f>
        <v>90774.045794537698</v>
      </c>
      <c r="F71" s="26">
        <f t="shared" si="20"/>
        <v>85824.295088323299</v>
      </c>
      <c r="G71" s="26">
        <f t="shared" si="21"/>
        <v>1248.5319470924442</v>
      </c>
      <c r="H71" s="30">
        <f t="shared" si="16"/>
        <v>167.28938303632913</v>
      </c>
      <c r="I71" s="26">
        <f>SUM(H71:$H$109)</f>
        <v>7183.2670074227399</v>
      </c>
      <c r="J71" s="26">
        <f>SUM(I71:$I$109)</f>
        <v>114319.39983607832</v>
      </c>
      <c r="K71" s="26">
        <f t="shared" si="17"/>
        <v>11844.485205634959</v>
      </c>
      <c r="L71" s="26">
        <f>SUM(K71:$K$109)</f>
        <v>160035.15813861953</v>
      </c>
      <c r="M71" s="26">
        <f>SUM(L71:$L$109)</f>
        <v>1569574.3683872465</v>
      </c>
    </row>
    <row r="72" spans="1:13" x14ac:dyDescent="0.25">
      <c r="A72" s="15">
        <v>68</v>
      </c>
      <c r="B72" s="24">
        <f t="shared" si="18"/>
        <v>0.98401875682127038</v>
      </c>
      <c r="C72" s="16">
        <f t="shared" si="19"/>
        <v>1.5981243178729614E-2</v>
      </c>
      <c r="D72" s="27">
        <f>Males!D72</f>
        <v>79246.516651698301</v>
      </c>
      <c r="E72" s="27">
        <f>Females!D72</f>
        <v>89905.009630763394</v>
      </c>
      <c r="F72" s="26">
        <f t="shared" si="20"/>
        <v>84575.763141230855</v>
      </c>
      <c r="G72" s="26">
        <f t="shared" si="21"/>
        <v>1351.625837786647</v>
      </c>
      <c r="H72" s="30">
        <f t="shared" si="16"/>
        <v>175.82797748821622</v>
      </c>
      <c r="I72" s="26">
        <f>SUM(H72:$H$109)</f>
        <v>7015.9776243864108</v>
      </c>
      <c r="J72" s="26">
        <f>SUM(I72:$I$109)</f>
        <v>107136.13282865558</v>
      </c>
      <c r="K72" s="26">
        <f t="shared" si="17"/>
        <v>11332.21081660926</v>
      </c>
      <c r="L72" s="26">
        <f>SUM(K72:$K$109)</f>
        <v>148190.67293298457</v>
      </c>
      <c r="M72" s="26">
        <f>SUM(L72:$L$109)</f>
        <v>1409539.210248627</v>
      </c>
    </row>
    <row r="73" spans="1:13" x14ac:dyDescent="0.25">
      <c r="A73" s="15">
        <v>69</v>
      </c>
      <c r="B73" s="24">
        <f t="shared" si="18"/>
        <v>0.98245217047378863</v>
      </c>
      <c r="C73" s="16">
        <f t="shared" si="19"/>
        <v>1.7547829526211364E-2</v>
      </c>
      <c r="D73" s="27">
        <f>Males!D73</f>
        <v>77498.761341474295</v>
      </c>
      <c r="E73" s="27">
        <f>Females!D73</f>
        <v>88949.513265414105</v>
      </c>
      <c r="F73" s="26">
        <f t="shared" si="20"/>
        <v>83224.137303444208</v>
      </c>
      <c r="G73" s="26">
        <f t="shared" si="21"/>
        <v>1460.4029738668469</v>
      </c>
      <c r="H73" s="30">
        <f t="shared" si="16"/>
        <v>184.44503931454329</v>
      </c>
      <c r="I73" s="26">
        <f>SUM(H73:$H$109)</f>
        <v>6840.1496468981941</v>
      </c>
      <c r="J73" s="26">
        <f>SUM(I73:$I$109)</f>
        <v>100120.15520426916</v>
      </c>
      <c r="K73" s="26">
        <f t="shared" si="17"/>
        <v>10826.318446404272</v>
      </c>
      <c r="L73" s="26">
        <f>SUM(K73:$K$109)</f>
        <v>136858.4621163753</v>
      </c>
      <c r="M73" s="26">
        <f>SUM(L73:$L$109)</f>
        <v>1261348.5373156422</v>
      </c>
    </row>
    <row r="74" spans="1:13" x14ac:dyDescent="0.25">
      <c r="A74" s="15">
        <v>70</v>
      </c>
      <c r="B74" s="24">
        <f t="shared" si="18"/>
        <v>0.98073448116427286</v>
      </c>
      <c r="C74" s="16">
        <f t="shared" si="19"/>
        <v>1.9265518835727118E-2</v>
      </c>
      <c r="D74" s="27">
        <f>Males!D74</f>
        <v>75627.860552601604</v>
      </c>
      <c r="E74" s="27">
        <f>Females!D74</f>
        <v>87899.608106553103</v>
      </c>
      <c r="F74" s="26">
        <f t="shared" si="20"/>
        <v>81763.734329577361</v>
      </c>
      <c r="G74" s="26">
        <f t="shared" si="21"/>
        <v>1575.2207638058608</v>
      </c>
      <c r="H74" s="30">
        <f t="shared" si="16"/>
        <v>193.15167281585312</v>
      </c>
      <c r="I74" s="26">
        <f>SUM(H74:$H$109)</f>
        <v>6655.7046075836506</v>
      </c>
      <c r="J74" s="26">
        <f>SUM(I74:$I$109)</f>
        <v>93280.005557370969</v>
      </c>
      <c r="K74" s="26">
        <f t="shared" si="17"/>
        <v>10326.543743602224</v>
      </c>
      <c r="L74" s="26">
        <f>SUM(K74:$K$109)</f>
        <v>126032.14366997105</v>
      </c>
      <c r="M74" s="26">
        <f>SUM(L74:$L$109)</f>
        <v>1124490.0751992669</v>
      </c>
    </row>
    <row r="75" spans="1:13" x14ac:dyDescent="0.25">
      <c r="A75" s="15">
        <v>71</v>
      </c>
      <c r="B75" s="24">
        <f t="shared" si="18"/>
        <v>0.97884363238663463</v>
      </c>
      <c r="C75" s="16">
        <f t="shared" si="19"/>
        <v>2.1156367613365399E-2</v>
      </c>
      <c r="D75" s="27">
        <f>Males!D75</f>
        <v>73629.771576819097</v>
      </c>
      <c r="E75" s="27">
        <f>Females!D75</f>
        <v>86747.255554723903</v>
      </c>
      <c r="F75" s="26">
        <f t="shared" si="20"/>
        <v>80188.5135657715</v>
      </c>
      <c r="G75" s="26">
        <f t="shared" si="21"/>
        <v>1696.4976713668002</v>
      </c>
      <c r="H75" s="30">
        <f t="shared" si="16"/>
        <v>201.96359335098657</v>
      </c>
      <c r="I75" s="26">
        <f>SUM(H75:$H$109)</f>
        <v>6462.5529347677975</v>
      </c>
      <c r="J75" s="26">
        <f>SUM(I75:$I$109)</f>
        <v>86624.300949787314</v>
      </c>
      <c r="K75" s="26">
        <f t="shared" si="17"/>
        <v>9832.6189520406751</v>
      </c>
      <c r="L75" s="26">
        <f>SUM(K75:$K$109)</f>
        <v>115705.59992636883</v>
      </c>
      <c r="M75" s="26">
        <f>SUM(L75:$L$109)</f>
        <v>998457.93152929598</v>
      </c>
    </row>
    <row r="76" spans="1:13" x14ac:dyDescent="0.25">
      <c r="A76" s="15">
        <v>72</v>
      </c>
      <c r="B76" s="24">
        <f t="shared" si="18"/>
        <v>0.97675443819288676</v>
      </c>
      <c r="C76" s="16">
        <f t="shared" si="19"/>
        <v>2.324556180711318E-2</v>
      </c>
      <c r="D76" s="27">
        <f>Males!D76</f>
        <v>71499.349350965902</v>
      </c>
      <c r="E76" s="27">
        <f>Females!D76</f>
        <v>85484.682437843498</v>
      </c>
      <c r="F76" s="26">
        <f t="shared" si="20"/>
        <v>78492.0158944047</v>
      </c>
      <c r="G76" s="26">
        <f t="shared" si="21"/>
        <v>1824.5910068382946</v>
      </c>
      <c r="H76" s="30">
        <f t="shared" si="16"/>
        <v>210.88618311590733</v>
      </c>
      <c r="I76" s="26">
        <f>SUM(H76:$H$109)</f>
        <v>6260.5893414168104</v>
      </c>
      <c r="J76" s="26">
        <f>SUM(I76:$I$109)</f>
        <v>80161.748015019519</v>
      </c>
      <c r="K76" s="26">
        <f t="shared" si="17"/>
        <v>9344.2683989215129</v>
      </c>
      <c r="L76" s="26">
        <f>SUM(K76:$K$109)</f>
        <v>105872.98097432814</v>
      </c>
      <c r="M76" s="26">
        <f>SUM(L76:$L$109)</f>
        <v>882752.33160292718</v>
      </c>
    </row>
    <row r="77" spans="1:13" x14ac:dyDescent="0.25">
      <c r="A77" s="15">
        <v>73</v>
      </c>
      <c r="B77" s="24">
        <f t="shared" si="18"/>
        <v>0.97443800350862464</v>
      </c>
      <c r="C77" s="16">
        <f t="shared" si="19"/>
        <v>2.5561996491375368E-2</v>
      </c>
      <c r="D77" s="27">
        <f>Males!D77</f>
        <v>69230.795190303907</v>
      </c>
      <c r="E77" s="27">
        <f>Females!D77</f>
        <v>84104.054584828904</v>
      </c>
      <c r="F77" s="26">
        <f t="shared" si="20"/>
        <v>76667.424887566405</v>
      </c>
      <c r="G77" s="26">
        <f t="shared" si="21"/>
        <v>1959.7724459787569</v>
      </c>
      <c r="H77" s="30">
        <f t="shared" si="16"/>
        <v>219.91305872243041</v>
      </c>
      <c r="I77" s="26">
        <f>SUM(H77:$H$109)</f>
        <v>6049.703158300902</v>
      </c>
      <c r="J77" s="26">
        <f>SUM(I77:$I$109)</f>
        <v>73901.158673602724</v>
      </c>
      <c r="K77" s="26">
        <f t="shared" si="17"/>
        <v>8861.2190585554654</v>
      </c>
      <c r="L77" s="26">
        <f>SUM(K77:$K$109)</f>
        <v>96528.712575406622</v>
      </c>
      <c r="M77" s="26">
        <f>SUM(L77:$L$109)</f>
        <v>776879.35062859906</v>
      </c>
    </row>
    <row r="78" spans="1:13" x14ac:dyDescent="0.25">
      <c r="A78" s="15">
        <v>74</v>
      </c>
      <c r="B78" s="24">
        <f t="shared" si="18"/>
        <v>0.97185834836711238</v>
      </c>
      <c r="C78" s="16">
        <f t="shared" si="19"/>
        <v>2.8141651632887607E-2</v>
      </c>
      <c r="D78" s="27">
        <f>Males!D78</f>
        <v>66820.257973423199</v>
      </c>
      <c r="E78" s="27">
        <f>Females!D78</f>
        <v>82595.046909752098</v>
      </c>
      <c r="F78" s="26">
        <f t="shared" si="20"/>
        <v>74707.652441587648</v>
      </c>
      <c r="G78" s="26">
        <f t="shared" si="21"/>
        <v>2102.3967293220048</v>
      </c>
      <c r="H78" s="30">
        <f t="shared" si="16"/>
        <v>229.04605674412301</v>
      </c>
      <c r="I78" s="26">
        <f>SUM(H78:$H$109)</f>
        <v>5829.7900995784721</v>
      </c>
      <c r="J78" s="26">
        <f>SUM(I78:$I$109)</f>
        <v>67851.455515301815</v>
      </c>
      <c r="K78" s="26">
        <f t="shared" si="17"/>
        <v>8383.2122408459818</v>
      </c>
      <c r="L78" s="26">
        <f>SUM(K78:$K$109)</f>
        <v>87667.493516851144</v>
      </c>
      <c r="M78" s="26">
        <f>SUM(L78:$L$109)</f>
        <v>680350.63805319241</v>
      </c>
    </row>
    <row r="79" spans="1:13" x14ac:dyDescent="0.25">
      <c r="A79" s="15">
        <v>75</v>
      </c>
      <c r="B79" s="24">
        <f t="shared" si="18"/>
        <v>0.96900423895823484</v>
      </c>
      <c r="C79" s="16">
        <f t="shared" si="19"/>
        <v>3.0995761041765196E-2</v>
      </c>
      <c r="D79" s="27">
        <f>Males!D79</f>
        <v>64267.0383944922</v>
      </c>
      <c r="E79" s="27">
        <f>Females!D79</f>
        <v>80943.473030039095</v>
      </c>
      <c r="F79" s="26">
        <f t="shared" si="20"/>
        <v>72605.255712265644</v>
      </c>
      <c r="G79" s="26">
        <f t="shared" si="21"/>
        <v>2250.4551564336434</v>
      </c>
      <c r="H79" s="30">
        <f t="shared" si="16"/>
        <v>238.03525575642527</v>
      </c>
      <c r="I79" s="26">
        <f>SUM(H79:$H$109)</f>
        <v>5600.7440428343489</v>
      </c>
      <c r="J79" s="26">
        <f>SUM(I79:$I$109)</f>
        <v>62021.66541572335</v>
      </c>
      <c r="K79" s="26">
        <f t="shared" si="17"/>
        <v>7909.9949537859566</v>
      </c>
      <c r="L79" s="26">
        <f>SUM(K79:$K$109)</f>
        <v>79284.281276005175</v>
      </c>
      <c r="M79" s="26">
        <f>SUM(L79:$L$109)</f>
        <v>592683.14453634131</v>
      </c>
    </row>
    <row r="80" spans="1:13" x14ac:dyDescent="0.25">
      <c r="A80" s="15">
        <v>76</v>
      </c>
      <c r="B80" s="24">
        <f t="shared" si="18"/>
        <v>0.96580317137906357</v>
      </c>
      <c r="C80" s="16">
        <f t="shared" si="19"/>
        <v>3.4196828620936419E-2</v>
      </c>
      <c r="D80" s="27">
        <f>Males!D80</f>
        <v>61578.194492349401</v>
      </c>
      <c r="E80" s="27">
        <f>Females!D80</f>
        <v>79131.406619314599</v>
      </c>
      <c r="F80" s="26">
        <f t="shared" si="20"/>
        <v>70354.800555832</v>
      </c>
      <c r="G80" s="26">
        <f t="shared" si="21"/>
        <v>2405.9110572679492</v>
      </c>
      <c r="H80" s="30">
        <f t="shared" si="16"/>
        <v>247.06616029299812</v>
      </c>
      <c r="I80" s="26">
        <f>SUM(H80:$H$109)</f>
        <v>5362.7087870779233</v>
      </c>
      <c r="J80" s="26">
        <f>SUM(I80:$I$109)</f>
        <v>56420.921372888995</v>
      </c>
      <c r="K80" s="26">
        <f t="shared" si="17"/>
        <v>7441.5714954920759</v>
      </c>
      <c r="L80" s="26">
        <f>SUM(K80:$K$109)</f>
        <v>71374.286322219225</v>
      </c>
      <c r="M80" s="26">
        <f>SUM(L80:$L$109)</f>
        <v>513398.86326033628</v>
      </c>
    </row>
    <row r="81" spans="1:13" x14ac:dyDescent="0.25">
      <c r="A81" s="15">
        <v>77</v>
      </c>
      <c r="B81" s="24">
        <f t="shared" si="18"/>
        <v>0.9621918784375344</v>
      </c>
      <c r="C81" s="16">
        <f t="shared" si="19"/>
        <v>3.7808121562465602E-2</v>
      </c>
      <c r="D81" s="27">
        <f>Males!D81</f>
        <v>58758.314159635796</v>
      </c>
      <c r="E81" s="27">
        <f>Females!D81</f>
        <v>77139.464837492298</v>
      </c>
      <c r="F81" s="26">
        <f t="shared" si="20"/>
        <v>67948.889498564051</v>
      </c>
      <c r="G81" s="26">
        <f t="shared" si="21"/>
        <v>2569.0198741962522</v>
      </c>
      <c r="H81" s="30">
        <f t="shared" si="16"/>
        <v>256.13205681246512</v>
      </c>
      <c r="I81" s="26">
        <f>SUM(H81:$H$109)</f>
        <v>5115.6426267849256</v>
      </c>
      <c r="J81" s="26">
        <f>SUM(I81:$I$109)</f>
        <v>51058.212585811067</v>
      </c>
      <c r="K81" s="26">
        <f t="shared" si="17"/>
        <v>6977.7605343595033</v>
      </c>
      <c r="L81" s="26">
        <f>SUM(K81:$K$109)</f>
        <v>63932.714826727126</v>
      </c>
      <c r="M81" s="26">
        <f>SUM(L81:$L$109)</f>
        <v>442024.57693811704</v>
      </c>
    </row>
    <row r="82" spans="1:13" x14ac:dyDescent="0.25">
      <c r="A82" s="15">
        <v>78</v>
      </c>
      <c r="B82" s="24">
        <f t="shared" si="18"/>
        <v>0.9581031369312204</v>
      </c>
      <c r="C82" s="16">
        <f t="shared" si="19"/>
        <v>4.1896863068779551E-2</v>
      </c>
      <c r="D82" s="27">
        <f>Males!D82</f>
        <v>55812.223088026301</v>
      </c>
      <c r="E82" s="27">
        <f>Females!D82</f>
        <v>74947.516160709303</v>
      </c>
      <c r="F82" s="26">
        <f t="shared" si="20"/>
        <v>65379.869624367799</v>
      </c>
      <c r="G82" s="26">
        <f t="shared" si="21"/>
        <v>2739.2114451067973</v>
      </c>
      <c r="H82" s="30">
        <f t="shared" si="16"/>
        <v>265.14583281331284</v>
      </c>
      <c r="I82" s="26">
        <f>SUM(H82:$H$109)</f>
        <v>4859.51056997246</v>
      </c>
      <c r="J82" s="26">
        <f>SUM(I82:$I$109)</f>
        <v>45942.569959026143</v>
      </c>
      <c r="K82" s="26">
        <f t="shared" si="17"/>
        <v>6518.392733827829</v>
      </c>
      <c r="L82" s="26">
        <f>SUM(K82:$K$109)</f>
        <v>56954.95429236762</v>
      </c>
      <c r="M82" s="26">
        <f>SUM(L82:$L$109)</f>
        <v>378091.86211138993</v>
      </c>
    </row>
    <row r="83" spans="1:13" x14ac:dyDescent="0.25">
      <c r="A83" s="15">
        <v>79</v>
      </c>
      <c r="B83" s="24">
        <f t="shared" si="18"/>
        <v>0.95347404232655308</v>
      </c>
      <c r="C83" s="16">
        <f t="shared" si="19"/>
        <v>4.6525957673446874E-2</v>
      </c>
      <c r="D83" s="27">
        <f>Males!D83</f>
        <v>52745.2487858807</v>
      </c>
      <c r="E83" s="27">
        <f>Females!D83</f>
        <v>72536.067572641303</v>
      </c>
      <c r="F83" s="26">
        <f t="shared" si="20"/>
        <v>62640.658179261001</v>
      </c>
      <c r="G83" s="26">
        <f t="shared" si="21"/>
        <v>2914.4166110851511</v>
      </c>
      <c r="H83" s="30">
        <f t="shared" si="16"/>
        <v>273.88841146608661</v>
      </c>
      <c r="I83" s="26">
        <f>SUM(H83:$H$109)</f>
        <v>4594.3647371591469</v>
      </c>
      <c r="J83" s="26">
        <f>SUM(I83:$I$109)</f>
        <v>41083.059389053677</v>
      </c>
      <c r="K83" s="26">
        <f t="shared" si="17"/>
        <v>6063.3908019709879</v>
      </c>
      <c r="L83" s="26">
        <f>SUM(K83:$K$109)</f>
        <v>50436.56155853979</v>
      </c>
      <c r="M83" s="26">
        <f>SUM(L83:$L$109)</f>
        <v>321136.90781902231</v>
      </c>
    </row>
    <row r="84" spans="1:13" x14ac:dyDescent="0.25">
      <c r="A84" s="15">
        <v>80</v>
      </c>
      <c r="B84" s="24">
        <f t="shared" si="18"/>
        <v>0.94824454438499073</v>
      </c>
      <c r="C84" s="16">
        <f t="shared" si="19"/>
        <v>5.1755455615009306E-2</v>
      </c>
      <c r="D84" s="27">
        <f>Males!D84</f>
        <v>49563.678919807498</v>
      </c>
      <c r="E84" s="27">
        <f>Females!D84</f>
        <v>69888.804216544202</v>
      </c>
      <c r="F84" s="26">
        <f t="shared" si="20"/>
        <v>59726.24156817585</v>
      </c>
      <c r="G84" s="26">
        <f t="shared" si="21"/>
        <v>3091.158844533049</v>
      </c>
      <c r="H84" s="30">
        <f t="shared" si="16"/>
        <v>282.03702273454019</v>
      </c>
      <c r="I84" s="26">
        <f>SUM(H84:$H$109)</f>
        <v>4320.476325693061</v>
      </c>
      <c r="J84" s="26">
        <f>SUM(I84:$I$109)</f>
        <v>36488.694651894541</v>
      </c>
      <c r="K84" s="26">
        <f t="shared" si="17"/>
        <v>5612.8987749135122</v>
      </c>
      <c r="L84" s="26">
        <f>SUM(K84:$K$109)</f>
        <v>44373.170756568798</v>
      </c>
      <c r="M84" s="26">
        <f>SUM(L84:$L$109)</f>
        <v>270700.3462604825</v>
      </c>
    </row>
    <row r="85" spans="1:13" x14ac:dyDescent="0.25">
      <c r="A85" s="15">
        <v>81</v>
      </c>
      <c r="B85" s="24">
        <f t="shared" si="18"/>
        <v>0.94229601706013988</v>
      </c>
      <c r="C85" s="16">
        <f t="shared" si="19"/>
        <v>5.7703982939860073E-2</v>
      </c>
      <c r="D85" s="27">
        <f>Males!D85</f>
        <v>46275.621676610703</v>
      </c>
      <c r="E85" s="27">
        <f>Females!D85</f>
        <v>66994.543770674907</v>
      </c>
      <c r="F85" s="26">
        <f t="shared" si="20"/>
        <v>56635.082723642801</v>
      </c>
      <c r="G85" s="26">
        <f t="shared" si="21"/>
        <v>3268.069847282648</v>
      </c>
      <c r="H85" s="30">
        <f t="shared" si="16"/>
        <v>289.49355812615653</v>
      </c>
      <c r="I85" s="26">
        <f>SUM(H85:$H$109)</f>
        <v>4038.4393029585208</v>
      </c>
      <c r="J85" s="26">
        <f>SUM(I85:$I$109)</f>
        <v>32168.218326201491</v>
      </c>
      <c r="K85" s="26">
        <f t="shared" si="17"/>
        <v>5167.3792635892578</v>
      </c>
      <c r="L85" s="26">
        <f>SUM(K85:$K$109)</f>
        <v>38760.271981655285</v>
      </c>
      <c r="M85" s="26">
        <f>SUM(L85:$L$109)</f>
        <v>226327.17550391378</v>
      </c>
    </row>
    <row r="86" spans="1:13" x14ac:dyDescent="0.25">
      <c r="A86" s="15">
        <v>82</v>
      </c>
      <c r="B86" s="24">
        <f t="shared" si="18"/>
        <v>0.93557319358537028</v>
      </c>
      <c r="C86" s="16">
        <f t="shared" si="19"/>
        <v>6.4426806414629736E-2</v>
      </c>
      <c r="D86" s="27">
        <f>Males!D86</f>
        <v>42891.620536231298</v>
      </c>
      <c r="E86" s="27">
        <f>Females!D86</f>
        <v>63842.405216489002</v>
      </c>
      <c r="F86" s="26">
        <f t="shared" si="20"/>
        <v>53367.012876360153</v>
      </c>
      <c r="G86" s="26">
        <f t="shared" si="21"/>
        <v>3438.266207512308</v>
      </c>
      <c r="H86" s="30">
        <f t="shared" si="16"/>
        <v>295.69899490595776</v>
      </c>
      <c r="I86" s="26">
        <f>SUM(H86:$H$109)</f>
        <v>3748.9457448323647</v>
      </c>
      <c r="J86" s="26">
        <f>SUM(I86:$I$109)</f>
        <v>28129.779023242972</v>
      </c>
      <c r="K86" s="26">
        <f t="shared" si="17"/>
        <v>4727.3795133197245</v>
      </c>
      <c r="L86" s="26">
        <f>SUM(K86:$K$109)</f>
        <v>33592.892718066032</v>
      </c>
      <c r="M86" s="26">
        <f>SUM(L86:$L$109)</f>
        <v>187566.90352225848</v>
      </c>
    </row>
    <row r="87" spans="1:13" x14ac:dyDescent="0.25">
      <c r="A87" s="15">
        <v>83</v>
      </c>
      <c r="B87" s="24">
        <f t="shared" si="18"/>
        <v>0.92799362365475724</v>
      </c>
      <c r="C87" s="16">
        <f t="shared" si="19"/>
        <v>7.2006376345242804E-2</v>
      </c>
      <c r="D87" s="27">
        <f>Males!D87</f>
        <v>39426.276837274701</v>
      </c>
      <c r="E87" s="27">
        <f>Females!D87</f>
        <v>60431.216500420996</v>
      </c>
      <c r="F87" s="26">
        <f t="shared" si="20"/>
        <v>49928.746668847845</v>
      </c>
      <c r="G87" s="26">
        <f t="shared" si="21"/>
        <v>3595.188123083346</v>
      </c>
      <c r="H87" s="30">
        <f t="shared" si="16"/>
        <v>300.18897997683024</v>
      </c>
      <c r="I87" s="26">
        <f>SUM(H87:$H$109)</f>
        <v>3453.2467499264071</v>
      </c>
      <c r="J87" s="26">
        <f>SUM(I87:$I$109)</f>
        <v>24380.833278410602</v>
      </c>
      <c r="K87" s="26">
        <f t="shared" si="17"/>
        <v>4293.9898529772709</v>
      </c>
      <c r="L87" s="26">
        <f>SUM(K87:$K$109)</f>
        <v>28865.513204746308</v>
      </c>
      <c r="M87" s="26">
        <f>SUM(L87:$L$109)</f>
        <v>153974.01080419245</v>
      </c>
    </row>
    <row r="88" spans="1:13" x14ac:dyDescent="0.25">
      <c r="A88" s="15">
        <v>84</v>
      </c>
      <c r="B88" s="24">
        <f t="shared" si="18"/>
        <v>0.91948902032095692</v>
      </c>
      <c r="C88" s="16">
        <f t="shared" si="19"/>
        <v>8.0510979679043138E-2</v>
      </c>
      <c r="D88" s="27">
        <f>Males!D88</f>
        <v>35901.010991382696</v>
      </c>
      <c r="E88" s="27">
        <f>Females!D88</f>
        <v>56766.106100146302</v>
      </c>
      <c r="F88" s="26">
        <f t="shared" si="20"/>
        <v>46333.558545764499</v>
      </c>
      <c r="G88" s="26">
        <f t="shared" si="21"/>
        <v>3730.3601905358009</v>
      </c>
      <c r="H88" s="30">
        <f t="shared" si="16"/>
        <v>302.40339868251442</v>
      </c>
      <c r="I88" s="26">
        <f>SUM(H88:$H$109)</f>
        <v>3153.0577699495766</v>
      </c>
      <c r="J88" s="26">
        <f>SUM(I88:$I$109)</f>
        <v>20927.586528484197</v>
      </c>
      <c r="K88" s="26">
        <f t="shared" si="17"/>
        <v>3868.7332073797429</v>
      </c>
      <c r="L88" s="26">
        <f>SUM(K88:$K$109)</f>
        <v>24571.523351769039</v>
      </c>
      <c r="M88" s="26">
        <f>SUM(L88:$L$109)</f>
        <v>125108.49759944617</v>
      </c>
    </row>
    <row r="89" spans="1:13" x14ac:dyDescent="0.25">
      <c r="A89" s="15">
        <v>85</v>
      </c>
      <c r="B89" s="24">
        <f t="shared" si="18"/>
        <v>0.91012243592133124</v>
      </c>
      <c r="C89" s="16">
        <f t="shared" si="19"/>
        <v>8.9877564078668717E-2</v>
      </c>
      <c r="D89" s="27">
        <f>Males!D89</f>
        <v>32346.532757706998</v>
      </c>
      <c r="E89" s="27">
        <f>Females!D89</f>
        <v>52859.863952750398</v>
      </c>
      <c r="F89" s="26">
        <f t="shared" si="20"/>
        <v>42603.198355228698</v>
      </c>
      <c r="G89" s="26">
        <f t="shared" si="21"/>
        <v>3829.0716901283013</v>
      </c>
      <c r="H89" s="30">
        <f t="shared" si="16"/>
        <v>301.36455601995544</v>
      </c>
      <c r="I89" s="26">
        <f>SUM(H89:$H$109)</f>
        <v>2850.6543712670623</v>
      </c>
      <c r="J89" s="26">
        <f>SUM(I89:$I$109)</f>
        <v>17774.528758534616</v>
      </c>
      <c r="K89" s="26">
        <f t="shared" si="17"/>
        <v>3453.6482589677216</v>
      </c>
      <c r="L89" s="26">
        <f>SUM(K89:$K$109)</f>
        <v>20702.790144389295</v>
      </c>
      <c r="M89" s="26">
        <f>SUM(L89:$L$109)</f>
        <v>100536.97424767712</v>
      </c>
    </row>
    <row r="90" spans="1:13" x14ac:dyDescent="0.25">
      <c r="A90" s="15">
        <v>86</v>
      </c>
      <c r="B90" s="24">
        <f t="shared" si="18"/>
        <v>0.89972996169491204</v>
      </c>
      <c r="C90" s="16">
        <f t="shared" si="19"/>
        <v>0.100270038305088</v>
      </c>
      <c r="D90" s="27">
        <f>Males!D90</f>
        <v>28812.8729231445</v>
      </c>
      <c r="E90" s="27">
        <f>Females!D90</f>
        <v>48735.380407056298</v>
      </c>
      <c r="F90" s="26">
        <f t="shared" si="20"/>
        <v>38774.126665100397</v>
      </c>
      <c r="G90" s="26">
        <f t="shared" si="21"/>
        <v>3887.883165955951</v>
      </c>
      <c r="H90" s="30">
        <f t="shared" si="16"/>
        <v>297.0808488790646</v>
      </c>
      <c r="I90" s="26">
        <f>SUM(H90:$H$109)</f>
        <v>2549.2898152471066</v>
      </c>
      <c r="J90" s="26">
        <f>SUM(I90:$I$109)</f>
        <v>14923.874387267557</v>
      </c>
      <c r="K90" s="26">
        <f t="shared" si="17"/>
        <v>3051.6920060846287</v>
      </c>
      <c r="L90" s="26">
        <f>SUM(K90:$K$109)</f>
        <v>17249.141885421577</v>
      </c>
      <c r="M90" s="26">
        <f>SUM(L90:$L$109)</f>
        <v>79834.184103287829</v>
      </c>
    </row>
    <row r="91" spans="1:13" x14ac:dyDescent="0.25">
      <c r="A91" s="15">
        <v>87</v>
      </c>
      <c r="B91" s="24">
        <f t="shared" si="18"/>
        <v>0.88832004250639818</v>
      </c>
      <c r="C91" s="16">
        <f t="shared" si="19"/>
        <v>0.11167995749360179</v>
      </c>
      <c r="D91" s="27">
        <f>Males!D91</f>
        <v>25343.012472088099</v>
      </c>
      <c r="E91" s="27">
        <f>Females!D91</f>
        <v>44429.4745262008</v>
      </c>
      <c r="F91" s="26">
        <f t="shared" si="20"/>
        <v>34886.243499144446</v>
      </c>
      <c r="G91" s="26">
        <f t="shared" si="21"/>
        <v>3896.0941910958936</v>
      </c>
      <c r="H91" s="30">
        <f t="shared" si="16"/>
        <v>289.0371549164571</v>
      </c>
      <c r="I91" s="26">
        <f>SUM(H91:$H$109)</f>
        <v>2252.2089663680422</v>
      </c>
      <c r="J91" s="26">
        <f>SUM(I91:$I$109)</f>
        <v>12374.584572020451</v>
      </c>
      <c r="K91" s="26">
        <f t="shared" si="17"/>
        <v>2665.7269240186329</v>
      </c>
      <c r="L91" s="26">
        <f>SUM(K91:$K$109)</f>
        <v>14197.449879336942</v>
      </c>
      <c r="M91" s="26">
        <f>SUM(L91:$L$109)</f>
        <v>62585.042217866219</v>
      </c>
    </row>
    <row r="92" spans="1:13" x14ac:dyDescent="0.25">
      <c r="A92" s="15">
        <v>88</v>
      </c>
      <c r="B92" s="24">
        <f t="shared" si="18"/>
        <v>0.87595220784061389</v>
      </c>
      <c r="C92" s="16">
        <f t="shared" si="19"/>
        <v>0.12404779215938613</v>
      </c>
      <c r="D92" s="27">
        <f>Males!D92</f>
        <v>21982.6829537954</v>
      </c>
      <c r="E92" s="27">
        <f>Females!D92</f>
        <v>39997.615662301701</v>
      </c>
      <c r="F92" s="26">
        <f t="shared" si="20"/>
        <v>30990.149308048552</v>
      </c>
      <c r="G92" s="26">
        <f t="shared" si="21"/>
        <v>3844.2596003531507</v>
      </c>
      <c r="H92" s="30">
        <f t="shared" si="16"/>
        <v>276.88517850630939</v>
      </c>
      <c r="I92" s="26">
        <f>SUM(H92:$H$109)</f>
        <v>1963.1718114515854</v>
      </c>
      <c r="J92" s="26">
        <f>SUM(I92:$I$109)</f>
        <v>10122.375605652409</v>
      </c>
      <c r="K92" s="26">
        <f t="shared" si="17"/>
        <v>2299.0472373346429</v>
      </c>
      <c r="L92" s="26">
        <f>SUM(K92:$K$109)</f>
        <v>11531.72295531831</v>
      </c>
      <c r="M92" s="26">
        <f>SUM(L92:$L$109)</f>
        <v>48387.592338529277</v>
      </c>
    </row>
    <row r="93" spans="1:13" x14ac:dyDescent="0.25">
      <c r="A93" s="15">
        <v>89</v>
      </c>
      <c r="B93" s="24">
        <f t="shared" si="18"/>
        <v>0.86272474626776496</v>
      </c>
      <c r="C93" s="16">
        <f t="shared" si="19"/>
        <v>0.13727525373223504</v>
      </c>
      <c r="D93" s="27">
        <f>Males!D93</f>
        <v>18778.308636113201</v>
      </c>
      <c r="E93" s="27">
        <f>Females!D93</f>
        <v>35513.470779277603</v>
      </c>
      <c r="F93" s="26">
        <f t="shared" si="20"/>
        <v>27145.889707695402</v>
      </c>
      <c r="G93" s="26">
        <f t="shared" si="21"/>
        <v>3726.4588974111539</v>
      </c>
      <c r="H93" s="30">
        <f t="shared" si="16"/>
        <v>260.58301934144009</v>
      </c>
      <c r="I93" s="26">
        <f>SUM(H93:$H$109)</f>
        <v>1686.2866329452761</v>
      </c>
      <c r="J93" s="26">
        <f>SUM(I93:$I$109)</f>
        <v>8159.2037942008237</v>
      </c>
      <c r="K93" s="26">
        <f t="shared" si="17"/>
        <v>1955.1995179350913</v>
      </c>
      <c r="L93" s="26">
        <f>SUM(K93:$K$109)</f>
        <v>9232.6757179836677</v>
      </c>
      <c r="M93" s="26">
        <f>SUM(L93:$L$109)</f>
        <v>36855.869383210971</v>
      </c>
    </row>
    <row r="94" spans="1:13" x14ac:dyDescent="0.25">
      <c r="A94" s="15">
        <v>90</v>
      </c>
      <c r="B94" s="24">
        <f t="shared" si="18"/>
        <v>0.84876717238227317</v>
      </c>
      <c r="C94" s="16">
        <f t="shared" si="19"/>
        <v>0.15123282761772688</v>
      </c>
      <c r="D94" s="27">
        <f>Males!D94</f>
        <v>15774.4997469966</v>
      </c>
      <c r="E94" s="27">
        <f>Females!D94</f>
        <v>31064.361873571899</v>
      </c>
      <c r="F94" s="26">
        <f t="shared" si="20"/>
        <v>23419.430810284248</v>
      </c>
      <c r="G94" s="26">
        <f t="shared" si="21"/>
        <v>3541.7867426369994</v>
      </c>
      <c r="H94" s="30">
        <f t="shared" si="16"/>
        <v>240.45563540828022</v>
      </c>
      <c r="I94" s="26">
        <f>SUM(H94:$H$109)</f>
        <v>1425.7036136038362</v>
      </c>
      <c r="J94" s="26">
        <f>SUM(I94:$I$109)</f>
        <v>6472.9171612555483</v>
      </c>
      <c r="K94" s="26">
        <f t="shared" si="17"/>
        <v>1637.6689398188428</v>
      </c>
      <c r="L94" s="26">
        <f>SUM(K94:$K$109)</f>
        <v>7277.4762000485744</v>
      </c>
      <c r="M94" s="26">
        <f>SUM(L94:$L$109)</f>
        <v>27623.193665227307</v>
      </c>
    </row>
    <row r="95" spans="1:13" x14ac:dyDescent="0.25">
      <c r="A95" s="15">
        <v>91</v>
      </c>
      <c r="B95" s="24">
        <f t="shared" si="18"/>
        <v>0.83310802857507571</v>
      </c>
      <c r="C95" s="16">
        <f t="shared" si="19"/>
        <v>0.16689197142492426</v>
      </c>
      <c r="D95" s="27">
        <f>Males!D95</f>
        <v>13011.2744085959</v>
      </c>
      <c r="E95" s="27">
        <f>Females!D95</f>
        <v>26744.013726698598</v>
      </c>
      <c r="F95" s="26">
        <f t="shared" si="20"/>
        <v>19877.644067647248</v>
      </c>
      <c r="G95" s="26">
        <f t="shared" si="21"/>
        <v>3317.4192057325999</v>
      </c>
      <c r="H95" s="30">
        <f t="shared" si="16"/>
        <v>218.6631910860647</v>
      </c>
      <c r="I95" s="26">
        <f>SUM(H95:$H$109)</f>
        <v>1185.247978195556</v>
      </c>
      <c r="J95" s="26">
        <f>SUM(I95:$I$109)</f>
        <v>5047.2135476517115</v>
      </c>
      <c r="K95" s="26">
        <f t="shared" si="17"/>
        <v>1349.5142090760332</v>
      </c>
      <c r="L95" s="26">
        <f>SUM(K95:$K$109)</f>
        <v>5639.8072602297316</v>
      </c>
      <c r="M95" s="26">
        <f>SUM(L95:$L$109)</f>
        <v>20345.717465178732</v>
      </c>
    </row>
    <row r="96" spans="1:13" x14ac:dyDescent="0.25">
      <c r="A96" s="15">
        <v>92</v>
      </c>
      <c r="B96" s="24">
        <f t="shared" si="18"/>
        <v>0.8162978554475121</v>
      </c>
      <c r="C96" s="16">
        <f t="shared" si="19"/>
        <v>0.18370214455248796</v>
      </c>
      <c r="D96" s="27">
        <f>Males!D96</f>
        <v>10521.276280661399</v>
      </c>
      <c r="E96" s="27">
        <f>Females!D96</f>
        <v>22599.1734431679</v>
      </c>
      <c r="F96" s="26">
        <f t="shared" si="20"/>
        <v>16560.224861914648</v>
      </c>
      <c r="G96" s="26">
        <f t="shared" si="21"/>
        <v>3042.1488214051496</v>
      </c>
      <c r="H96" s="30">
        <f t="shared" si="16"/>
        <v>194.67875413328812</v>
      </c>
      <c r="I96" s="26">
        <f>SUM(H96:$H$109)</f>
        <v>966.58478710949123</v>
      </c>
      <c r="J96" s="26">
        <f>SUM(I96:$I$109)</f>
        <v>3861.9655694561561</v>
      </c>
      <c r="K96" s="26">
        <f t="shared" si="17"/>
        <v>1091.5447788906667</v>
      </c>
      <c r="L96" s="26">
        <f>SUM(K96:$K$109)</f>
        <v>4290.2930511536988</v>
      </c>
      <c r="M96" s="26">
        <f>SUM(L96:$L$109)</f>
        <v>14705.910204949001</v>
      </c>
    </row>
    <row r="97" spans="1:13" x14ac:dyDescent="0.25">
      <c r="A97" s="15">
        <v>93</v>
      </c>
      <c r="B97" s="24">
        <f t="shared" si="18"/>
        <v>0.79836825457637628</v>
      </c>
      <c r="C97" s="16">
        <f t="shared" si="19"/>
        <v>0.20163174542362375</v>
      </c>
      <c r="D97" s="27">
        <f>Males!D97</f>
        <v>8327.3211600492996</v>
      </c>
      <c r="E97" s="27">
        <f>Females!D97</f>
        <v>18708.8309209697</v>
      </c>
      <c r="F97" s="26">
        <f t="shared" si="20"/>
        <v>13518.076040509499</v>
      </c>
      <c r="G97" s="26">
        <f t="shared" si="21"/>
        <v>2725.673266817199</v>
      </c>
      <c r="H97" s="30">
        <f t="shared" si="16"/>
        <v>169.34589449825003</v>
      </c>
      <c r="I97" s="26">
        <f>SUM(H97:$H$109)</f>
        <v>771.90603297620294</v>
      </c>
      <c r="J97" s="26">
        <f>SUM(I97:$I$109)</f>
        <v>2895.3807823466645</v>
      </c>
      <c r="K97" s="26">
        <f t="shared" si="17"/>
        <v>865.07345838192225</v>
      </c>
      <c r="L97" s="26">
        <f>SUM(K97:$K$109)</f>
        <v>3198.748272263032</v>
      </c>
      <c r="M97" s="26">
        <f>SUM(L97:$L$109)</f>
        <v>10415.617153795301</v>
      </c>
    </row>
    <row r="98" spans="1:13" x14ac:dyDescent="0.25">
      <c r="A98" s="15">
        <v>94</v>
      </c>
      <c r="B98" s="24">
        <f t="shared" si="18"/>
        <v>0.77937753137377164</v>
      </c>
      <c r="C98" s="16">
        <f t="shared" si="19"/>
        <v>0.22062246862622836</v>
      </c>
      <c r="D98" s="27">
        <f>Males!D98</f>
        <v>6440.6249520236997</v>
      </c>
      <c r="E98" s="27">
        <f>Females!D98</f>
        <v>15144.1805953609</v>
      </c>
      <c r="F98" s="26">
        <f t="shared" si="20"/>
        <v>10792.4027736923</v>
      </c>
      <c r="G98" s="26">
        <f t="shared" si="21"/>
        <v>2381.0465423405494</v>
      </c>
      <c r="H98" s="30">
        <f t="shared" si="16"/>
        <v>143.62549472754279</v>
      </c>
      <c r="I98" s="26">
        <f>SUM(H98:$H$109)</f>
        <v>602.56013847795305</v>
      </c>
      <c r="J98" s="26">
        <f>SUM(I98:$I$109)</f>
        <v>2123.4747493704617</v>
      </c>
      <c r="K98" s="26">
        <f t="shared" si="17"/>
        <v>670.53124956186866</v>
      </c>
      <c r="L98" s="26">
        <f>SUM(K98:$K$109)</f>
        <v>2333.6748138811099</v>
      </c>
      <c r="M98" s="26">
        <f>SUM(L98:$L$109)</f>
        <v>7216.8688815322712</v>
      </c>
    </row>
    <row r="99" spans="1:13" x14ac:dyDescent="0.25">
      <c r="A99" s="15">
        <v>95</v>
      </c>
      <c r="B99" s="24">
        <f t="shared" si="18"/>
        <v>0.75941265905743394</v>
      </c>
      <c r="C99" s="16">
        <f t="shared" si="19"/>
        <v>0.24058734094256609</v>
      </c>
      <c r="D99" s="27">
        <f>Males!D99</f>
        <v>4860.0182146852003</v>
      </c>
      <c r="E99" s="27">
        <f>Females!D99</f>
        <v>11962.694248018301</v>
      </c>
      <c r="F99" s="26">
        <f t="shared" si="20"/>
        <v>8411.3562313517505</v>
      </c>
      <c r="G99" s="26">
        <f t="shared" si="21"/>
        <v>2023.6658294216013</v>
      </c>
      <c r="H99" s="30">
        <f t="shared" si="16"/>
        <v>118.51279122149523</v>
      </c>
      <c r="I99" s="26">
        <f>SUM(H99:$H$109)</f>
        <v>458.93464375040998</v>
      </c>
      <c r="J99" s="26">
        <f>SUM(I99:$I$109)</f>
        <v>1520.9146108925088</v>
      </c>
      <c r="K99" s="26">
        <f t="shared" si="17"/>
        <v>507.37571843932</v>
      </c>
      <c r="L99" s="26">
        <f>SUM(K99:$K$109)</f>
        <v>1663.1435643192415</v>
      </c>
      <c r="M99" s="26">
        <f>SUM(L99:$L$109)</f>
        <v>4883.1940676511613</v>
      </c>
    </row>
    <row r="100" spans="1:13" x14ac:dyDescent="0.25">
      <c r="A100" s="15">
        <v>96</v>
      </c>
      <c r="B100" s="24">
        <f t="shared" si="18"/>
        <v>0.73858995612770484</v>
      </c>
      <c r="C100" s="16">
        <f t="shared" si="19"/>
        <v>0.26141004387229516</v>
      </c>
      <c r="D100" s="27">
        <f>Males!D100</f>
        <v>3572.332654371</v>
      </c>
      <c r="E100" s="27">
        <f>Females!D100</f>
        <v>9203.0481494892992</v>
      </c>
      <c r="F100" s="26">
        <f t="shared" si="20"/>
        <v>6387.6904019301492</v>
      </c>
      <c r="G100" s="26">
        <f t="shared" si="21"/>
        <v>1669.8064282111991</v>
      </c>
      <c r="H100" s="30">
        <f t="shared" ref="H100:H109" si="22">G100*$P$3^(A100+1)</f>
        <v>94.94133457040391</v>
      </c>
      <c r="I100" s="26">
        <f>SUM(H100:$H$109)</f>
        <v>340.42185252891477</v>
      </c>
      <c r="J100" s="26">
        <f>SUM(I100:$I$109)</f>
        <v>1061.9799671420985</v>
      </c>
      <c r="K100" s="26">
        <f t="shared" ref="K100:K109" si="23">F100*$P$3^A100</f>
        <v>374.08499367104844</v>
      </c>
      <c r="L100" s="26">
        <f>SUM(K100:$K$109)</f>
        <v>1155.7678458799214</v>
      </c>
      <c r="M100" s="26">
        <f>SUM(L100:$L$109)</f>
        <v>3220.05050333192</v>
      </c>
    </row>
    <row r="101" spans="1:13" x14ac:dyDescent="0.25">
      <c r="A101" s="15">
        <v>97</v>
      </c>
      <c r="B101" s="24">
        <f t="shared" si="18"/>
        <v>0.71705415401518691</v>
      </c>
      <c r="C101" s="16">
        <f t="shared" si="19"/>
        <v>0.28294584598481309</v>
      </c>
      <c r="D101" s="27">
        <f>Males!D101</f>
        <v>2553.9663099590998</v>
      </c>
      <c r="E101" s="27">
        <f>Females!D101</f>
        <v>6881.8016374788003</v>
      </c>
      <c r="F101" s="26">
        <f t="shared" si="20"/>
        <v>4717.8839737189501</v>
      </c>
      <c r="G101" s="26">
        <f t="shared" si="21"/>
        <v>1334.9056722021</v>
      </c>
      <c r="H101" s="30">
        <f t="shared" si="22"/>
        <v>73.688982079988335</v>
      </c>
      <c r="I101" s="26">
        <f>SUM(H101:$H$109)</f>
        <v>245.48051795851089</v>
      </c>
      <c r="J101" s="26">
        <f>SUM(I101:$I$109)</f>
        <v>721.55811461318365</v>
      </c>
      <c r="K101" s="26">
        <f t="shared" si="23"/>
        <v>268.2479796733324</v>
      </c>
      <c r="L101" s="26">
        <f>SUM(K101:$K$109)</f>
        <v>781.68285220887287</v>
      </c>
      <c r="M101" s="26">
        <f>SUM(L101:$L$109)</f>
        <v>2064.2826574519981</v>
      </c>
    </row>
    <row r="102" spans="1:13" x14ac:dyDescent="0.25">
      <c r="A102" s="15">
        <v>98</v>
      </c>
      <c r="B102" s="24">
        <f t="shared" si="18"/>
        <v>0.69497564623804309</v>
      </c>
      <c r="C102" s="16">
        <f t="shared" si="19"/>
        <v>0.30502435376195697</v>
      </c>
      <c r="D102" s="27">
        <f>Males!D102</f>
        <v>1773.4318547082</v>
      </c>
      <c r="E102" s="27">
        <f>Females!D102</f>
        <v>4992.5247483254998</v>
      </c>
      <c r="F102" s="26">
        <f t="shared" si="20"/>
        <v>3382.97830151685</v>
      </c>
      <c r="G102" s="26">
        <f t="shared" si="21"/>
        <v>1031.8907702109</v>
      </c>
      <c r="H102" s="30">
        <f t="shared" si="22"/>
        <v>55.302973404971425</v>
      </c>
      <c r="I102" s="26">
        <f>SUM(H102:$H$109)</f>
        <v>171.79153587852255</v>
      </c>
      <c r="J102" s="26">
        <f>SUM(I102:$I$109)</f>
        <v>476.07759665467273</v>
      </c>
      <c r="K102" s="26">
        <f t="shared" si="23"/>
        <v>186.74594964169361</v>
      </c>
      <c r="L102" s="26">
        <f>SUM(K102:$K$109)</f>
        <v>513.43487253554042</v>
      </c>
      <c r="M102" s="26">
        <f>SUM(L102:$L$109)</f>
        <v>1282.5998052431253</v>
      </c>
    </row>
    <row r="103" spans="1:13" x14ac:dyDescent="0.25">
      <c r="A103" s="15">
        <v>99</v>
      </c>
      <c r="B103" s="24">
        <f t="shared" si="18"/>
        <v>0.67254588470918752</v>
      </c>
      <c r="C103" s="16">
        <f t="shared" si="19"/>
        <v>0.32745411529081242</v>
      </c>
      <c r="D103" s="27">
        <f>Males!D103</f>
        <v>1194.5158844145999</v>
      </c>
      <c r="E103" s="27">
        <f>Females!D103</f>
        <v>3507.6591781973002</v>
      </c>
      <c r="F103" s="26">
        <f t="shared" si="20"/>
        <v>2351.0875313059501</v>
      </c>
      <c r="G103" s="26">
        <f t="shared" si="21"/>
        <v>769.87328753505017</v>
      </c>
      <c r="H103" s="30">
        <f t="shared" si="22"/>
        <v>40.058693475265216</v>
      </c>
      <c r="I103" s="26">
        <f>SUM(H103:$H$109)</f>
        <v>116.48856247355113</v>
      </c>
      <c r="J103" s="26">
        <f>SUM(I103:$I$109)</f>
        <v>304.28606077615018</v>
      </c>
      <c r="K103" s="26">
        <f t="shared" si="23"/>
        <v>126.00377381997387</v>
      </c>
      <c r="L103" s="26">
        <f>SUM(K103:$K$109)</f>
        <v>326.68892289384678</v>
      </c>
      <c r="M103" s="26">
        <f>SUM(L103:$L$109)</f>
        <v>769.16493270758497</v>
      </c>
    </row>
    <row r="104" spans="1:13" x14ac:dyDescent="0.25">
      <c r="A104" s="15">
        <v>100</v>
      </c>
      <c r="B104" s="24">
        <f t="shared" si="18"/>
        <v>0.64997110258302127</v>
      </c>
      <c r="C104" s="16">
        <f t="shared" si="19"/>
        <v>0.35002889741697873</v>
      </c>
      <c r="D104" s="27">
        <f>Males!D104</f>
        <v>779.57498697799997</v>
      </c>
      <c r="E104" s="27">
        <f>Females!D104</f>
        <v>2382.8535005638</v>
      </c>
      <c r="F104" s="26">
        <f t="shared" si="20"/>
        <v>1581.2142437708999</v>
      </c>
      <c r="G104" s="26">
        <f t="shared" si="21"/>
        <v>553.47067832714993</v>
      </c>
      <c r="H104" s="30">
        <f t="shared" si="22"/>
        <v>27.959855502119577</v>
      </c>
      <c r="I104" s="26">
        <f>SUM(H104:$H$109)</f>
        <v>76.429868998285912</v>
      </c>
      <c r="J104" s="26">
        <f>SUM(I104:$I$109)</f>
        <v>187.79749830259902</v>
      </c>
      <c r="K104" s="26">
        <f t="shared" si="23"/>
        <v>82.275067515000657</v>
      </c>
      <c r="L104" s="26">
        <f>SUM(K104:$K$109)</f>
        <v>200.68514907387294</v>
      </c>
      <c r="M104" s="26">
        <f>SUM(L104:$L$109)</f>
        <v>442.47600981373813</v>
      </c>
    </row>
    <row r="105" spans="1:13" x14ac:dyDescent="0.25">
      <c r="A105" s="15">
        <v>101</v>
      </c>
      <c r="B105" s="24">
        <f t="shared" si="18"/>
        <v>0.62746476177660382</v>
      </c>
      <c r="C105" s="16">
        <f t="shared" si="19"/>
        <v>0.37253523822339618</v>
      </c>
      <c r="D105" s="27">
        <f>Males!D105</f>
        <v>492.49700215780001</v>
      </c>
      <c r="E105" s="27">
        <f>Females!D105</f>
        <v>1562.9901287297</v>
      </c>
      <c r="F105" s="26">
        <f t="shared" si="20"/>
        <v>1027.74356544375</v>
      </c>
      <c r="G105" s="26">
        <f t="shared" si="21"/>
        <v>382.87069398514996</v>
      </c>
      <c r="H105" s="30">
        <f t="shared" si="22"/>
        <v>18.778253844346978</v>
      </c>
      <c r="I105" s="26">
        <f>SUM(H105:$H$109)</f>
        <v>48.470013496166338</v>
      </c>
      <c r="J105" s="26">
        <f>SUM(I105:$I$109)</f>
        <v>111.36762930431311</v>
      </c>
      <c r="K105" s="26">
        <f t="shared" si="23"/>
        <v>51.918850823123783</v>
      </c>
      <c r="L105" s="26">
        <f>SUM(K105:$K$109)</f>
        <v>118.41008155887232</v>
      </c>
      <c r="M105" s="26">
        <f>SUM(L105:$L$109)</f>
        <v>241.79086073986522</v>
      </c>
    </row>
    <row r="106" spans="1:13" x14ac:dyDescent="0.25">
      <c r="A106" s="15">
        <v>102</v>
      </c>
      <c r="B106" s="24">
        <f t="shared" si="18"/>
        <v>0.60523930528252479</v>
      </c>
      <c r="C106" s="16">
        <f t="shared" si="19"/>
        <v>0.39476069471747516</v>
      </c>
      <c r="D106" s="27">
        <f>Males!D106</f>
        <v>300.96199491850001</v>
      </c>
      <c r="E106" s="27">
        <f>Females!D106</f>
        <v>988.78374799870005</v>
      </c>
      <c r="F106" s="26">
        <f t="shared" si="20"/>
        <v>644.8728714586</v>
      </c>
      <c r="G106" s="26">
        <f t="shared" si="21"/>
        <v>254.57046274145</v>
      </c>
      <c r="H106" s="30">
        <f t="shared" si="22"/>
        <v>12.121988491562377</v>
      </c>
      <c r="I106" s="26">
        <f>SUM(H106:$H$109)</f>
        <v>29.691759651819353</v>
      </c>
      <c r="J106" s="26">
        <f>SUM(I106:$I$109)</f>
        <v>62.897615808146789</v>
      </c>
      <c r="K106" s="26">
        <f t="shared" si="23"/>
        <v>31.628397440239215</v>
      </c>
      <c r="L106" s="26">
        <f>SUM(K106:$K$109)</f>
        <v>66.49123073574853</v>
      </c>
      <c r="M106" s="26">
        <f>SUM(L106:$L$109)</f>
        <v>123.3807791809929</v>
      </c>
    </row>
    <row r="107" spans="1:13" x14ac:dyDescent="0.25">
      <c r="A107" s="15">
        <v>103</v>
      </c>
      <c r="B107" s="24">
        <f t="shared" si="18"/>
        <v>0.58349790132307999</v>
      </c>
      <c r="C107" s="16">
        <f t="shared" si="19"/>
        <v>0.41650209867692001</v>
      </c>
      <c r="D107" s="27">
        <f>Males!D107</f>
        <v>177.81353547379999</v>
      </c>
      <c r="E107" s="27">
        <f>Females!D107</f>
        <v>602.79128196049999</v>
      </c>
      <c r="F107" s="26">
        <f t="shared" si="20"/>
        <v>390.30240871715</v>
      </c>
      <c r="G107" s="26">
        <f t="shared" si="21"/>
        <v>162.56177234934998</v>
      </c>
      <c r="H107" s="30">
        <f t="shared" si="22"/>
        <v>7.5153127112526734</v>
      </c>
      <c r="I107" s="26">
        <f>SUM(H107:$H$109)</f>
        <v>17.56977116025698</v>
      </c>
      <c r="J107" s="26">
        <f>SUM(I107:$I$109)</f>
        <v>33.205856156327442</v>
      </c>
      <c r="K107" s="26">
        <f t="shared" si="23"/>
        <v>18.585193489252401</v>
      </c>
      <c r="L107" s="26">
        <f>SUM(K107:$K$109)</f>
        <v>34.862833295509319</v>
      </c>
      <c r="M107" s="26">
        <f>SUM(L107:$L$109)</f>
        <v>56.889548445244372</v>
      </c>
    </row>
    <row r="108" spans="1:13" x14ac:dyDescent="0.25">
      <c r="A108" s="15">
        <v>104</v>
      </c>
      <c r="B108" s="24">
        <f t="shared" si="18"/>
        <v>0.56242687450095363</v>
      </c>
      <c r="C108" s="16">
        <f t="shared" si="19"/>
        <v>0.43757312549904637</v>
      </c>
      <c r="D108" s="27">
        <f>Males!D108</f>
        <v>101.5434537679</v>
      </c>
      <c r="E108" s="27">
        <f>Females!D108</f>
        <v>353.93781896770003</v>
      </c>
      <c r="F108" s="26">
        <f t="shared" si="20"/>
        <v>227.74063636780002</v>
      </c>
      <c r="G108" s="26">
        <f t="shared" si="21"/>
        <v>99.653182058600038</v>
      </c>
      <c r="H108" s="30">
        <f t="shared" si="22"/>
        <v>4.4728319019381546</v>
      </c>
      <c r="I108" s="26">
        <f>SUM(H108:$H$109)</f>
        <v>10.054458449004308</v>
      </c>
      <c r="J108" s="26">
        <f>SUM(I108:$I$109)</f>
        <v>15.63608499607046</v>
      </c>
      <c r="K108" s="26">
        <f t="shared" si="23"/>
        <v>10.52856446277878</v>
      </c>
      <c r="L108" s="26">
        <f>SUM(K108:$K$109)</f>
        <v>16.277639806256918</v>
      </c>
      <c r="M108" s="26">
        <f>SUM(L108:$L$109)</f>
        <v>22.026715149735054</v>
      </c>
    </row>
    <row r="109" spans="1:13" x14ac:dyDescent="0.25">
      <c r="A109" s="15">
        <v>105</v>
      </c>
      <c r="B109" s="24">
        <f t="shared" si="18"/>
        <v>0</v>
      </c>
      <c r="C109" s="16">
        <f t="shared" si="19"/>
        <v>1</v>
      </c>
      <c r="D109" s="27">
        <f>Males!D109</f>
        <v>56.049421467499997</v>
      </c>
      <c r="E109" s="27">
        <f>Females!D109</f>
        <v>200.1254871509</v>
      </c>
      <c r="F109" s="26">
        <f t="shared" si="20"/>
        <v>128.08745430919998</v>
      </c>
      <c r="G109" s="26">
        <f t="shared" si="21"/>
        <v>128.08745430919998</v>
      </c>
      <c r="H109" s="30">
        <f t="shared" si="22"/>
        <v>5.5816265470661524</v>
      </c>
      <c r="I109" s="26">
        <f>SUM(H109:$H$109)</f>
        <v>5.5816265470661524</v>
      </c>
      <c r="J109" s="26">
        <f>SUM(I109:$I$109)</f>
        <v>5.5816265470661524</v>
      </c>
      <c r="K109" s="26">
        <f t="shared" si="23"/>
        <v>5.7490753434781379</v>
      </c>
      <c r="L109" s="26">
        <f>SUM(K109:$K$109)</f>
        <v>5.7490753434781379</v>
      </c>
      <c r="M109" s="26">
        <f>SUM(L109:$L$109)</f>
        <v>5.7490753434781379</v>
      </c>
    </row>
    <row r="110" spans="1:13" ht="15" x14ac:dyDescent="0.25">
      <c r="A110" s="19"/>
    </row>
    <row r="111" spans="1:13" ht="15" x14ac:dyDescent="0.25">
      <c r="A111" s="19"/>
    </row>
  </sheetData>
  <mergeCells count="1">
    <mergeCell ref="A2:M2"/>
  </mergeCells>
  <pageMargins left="0.78740157480314965" right="0.78740157480314965" top="0.78740157480314965" bottom="0.98425196850393704" header="0.35433070866141736" footer="0.47244094488188981"/>
  <pageSetup paperSize="9" scale="62" fitToHeight="0" orientation="portrait" r:id="rId1"/>
  <headerFooter alignWithMargins="0">
    <oddHeader xml:space="preserve">&amp;L&amp;8
</oddHeader>
    <oddFooter xml:space="preserve">&amp;R
</oddFooter>
    <evenHeader>&amp;L&amp;8Úmrtnostní tabulky za ČR, regiony soudržnosti a kraje
&amp;"Arial,Kurzíva"Life Tables for the Czech Republic, Cohesion Regions and Regions</evenHeader>
    <evenFooter>&amp;L&amp;G</evenFooter>
  </headerFooter>
  <rowBreaks count="1" manualBreakCount="1">
    <brk id="5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Males</vt:lpstr>
      <vt:lpstr>Females</vt:lpstr>
      <vt:lpstr>Unisex</vt:lpstr>
      <vt:lpstr>Females!Názvy_tisku</vt:lpstr>
      <vt:lpstr>Males!Názvy_tisku</vt:lpstr>
      <vt:lpstr>Unisex!Názvy_tisku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Petr Vejmělka</cp:lastModifiedBy>
  <cp:lastPrinted>2017-11-21T21:54:13Z</cp:lastPrinted>
  <dcterms:created xsi:type="dcterms:W3CDTF">2016-05-02T07:37:09Z</dcterms:created>
  <dcterms:modified xsi:type="dcterms:W3CDTF">2026-04-11T21:19:22Z</dcterms:modified>
</cp:coreProperties>
</file>